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-15" windowWidth="12120" windowHeight="8250"/>
  </bookViews>
  <sheets>
    <sheet name="REZ-FO-рік2018" sheetId="2" r:id="rId1"/>
  </sheets>
  <definedNames>
    <definedName name="_xlnm._FilterDatabase" localSheetId="0" hidden="1">'REZ-FO-рік2018'!$A$10:$K$10</definedName>
    <definedName name="_xlnm.Print_Titles" localSheetId="0">'REZ-FO-рік2018'!$8:$8</definedName>
    <definedName name="_xlnm.Print_Area" localSheetId="0">'REZ-FO-рік2018'!$A$1:$K$128</definedName>
  </definedNames>
  <calcPr calcId="125725"/>
</workbook>
</file>

<file path=xl/calcChain.xml><?xml version="1.0" encoding="utf-8"?>
<calcChain xmlns="http://schemas.openxmlformats.org/spreadsheetml/2006/main">
  <c r="G11" i="2"/>
  <c r="H11"/>
  <c r="I11"/>
  <c r="J11"/>
  <c r="K11"/>
  <c r="F11"/>
  <c r="K76" l="1"/>
  <c r="K77"/>
  <c r="H75"/>
  <c r="I75"/>
  <c r="J75"/>
  <c r="G75"/>
  <c r="K38"/>
  <c r="K39"/>
  <c r="H37"/>
  <c r="I37"/>
  <c r="J37"/>
  <c r="G37"/>
  <c r="K52"/>
  <c r="H51"/>
  <c r="I51"/>
  <c r="J51"/>
  <c r="G51"/>
  <c r="G20"/>
  <c r="F49"/>
  <c r="K21"/>
  <c r="K22"/>
  <c r="K23"/>
  <c r="K24"/>
  <c r="K25"/>
  <c r="K26"/>
  <c r="K27"/>
  <c r="H20"/>
  <c r="I20"/>
  <c r="J20"/>
  <c r="K108"/>
  <c r="K109"/>
  <c r="K110"/>
  <c r="H107"/>
  <c r="I107"/>
  <c r="J107"/>
  <c r="G107"/>
  <c r="K104"/>
  <c r="K105"/>
  <c r="K106"/>
  <c r="H103"/>
  <c r="I103"/>
  <c r="J103"/>
  <c r="G103"/>
  <c r="K47"/>
  <c r="G46"/>
  <c r="H46"/>
  <c r="I46"/>
  <c r="J46"/>
  <c r="K45"/>
  <c r="H44"/>
  <c r="I44"/>
  <c r="J44"/>
  <c r="G44"/>
  <c r="I61"/>
  <c r="K95"/>
  <c r="G94"/>
  <c r="H94"/>
  <c r="I94"/>
  <c r="J94"/>
  <c r="K75" l="1"/>
  <c r="K37"/>
  <c r="K51"/>
  <c r="K20"/>
  <c r="K107"/>
  <c r="K103"/>
  <c r="K46"/>
  <c r="K44"/>
  <c r="K94"/>
  <c r="K58"/>
  <c r="H57"/>
  <c r="I57"/>
  <c r="J57"/>
  <c r="G57"/>
  <c r="K42"/>
  <c r="H41"/>
  <c r="I41"/>
  <c r="J41"/>
  <c r="G41"/>
  <c r="K18"/>
  <c r="K19"/>
  <c r="H17"/>
  <c r="I17"/>
  <c r="J17"/>
  <c r="G17"/>
  <c r="K67"/>
  <c r="K68"/>
  <c r="H66"/>
  <c r="I66"/>
  <c r="J66"/>
  <c r="G66"/>
  <c r="K89"/>
  <c r="H88"/>
  <c r="I88"/>
  <c r="J88"/>
  <c r="G88"/>
  <c r="I35"/>
  <c r="I32"/>
  <c r="G63"/>
  <c r="G60"/>
  <c r="K32"/>
  <c r="G31"/>
  <c r="H31"/>
  <c r="I31" s="1"/>
  <c r="J31"/>
  <c r="K61"/>
  <c r="H60"/>
  <c r="J60"/>
  <c r="I60" l="1"/>
  <c r="O31"/>
  <c r="K57"/>
  <c r="K41"/>
  <c r="K17"/>
  <c r="K66"/>
  <c r="K88"/>
  <c r="K31"/>
  <c r="K60"/>
  <c r="K64" l="1"/>
  <c r="H63"/>
  <c r="I63"/>
  <c r="J63"/>
  <c r="K92"/>
  <c r="K71"/>
  <c r="K72"/>
  <c r="K73"/>
  <c r="H70"/>
  <c r="I70"/>
  <c r="J70"/>
  <c r="G70"/>
  <c r="H91"/>
  <c r="I91"/>
  <c r="J91"/>
  <c r="K91" s="1"/>
  <c r="G91"/>
  <c r="K35"/>
  <c r="G34"/>
  <c r="H34"/>
  <c r="I34" s="1"/>
  <c r="J34"/>
  <c r="G15"/>
  <c r="K30"/>
  <c r="H29"/>
  <c r="I29"/>
  <c r="J29"/>
  <c r="G29"/>
  <c r="K16"/>
  <c r="H15"/>
  <c r="I15"/>
  <c r="J15"/>
  <c r="K15"/>
  <c r="H97"/>
  <c r="I97"/>
  <c r="J97"/>
  <c r="K97" s="1"/>
  <c r="G97"/>
  <c r="K101"/>
  <c r="H100"/>
  <c r="I100"/>
  <c r="J100"/>
  <c r="G100"/>
  <c r="K98"/>
  <c r="K86"/>
  <c r="H85"/>
  <c r="I85"/>
  <c r="J85"/>
  <c r="G85"/>
  <c r="K83"/>
  <c r="H82"/>
  <c r="I82"/>
  <c r="J82"/>
  <c r="G82"/>
  <c r="K80"/>
  <c r="H79"/>
  <c r="I79"/>
  <c r="J79"/>
  <c r="G79"/>
  <c r="K55"/>
  <c r="H54"/>
  <c r="I54"/>
  <c r="J54"/>
  <c r="K54" s="1"/>
  <c r="G54"/>
  <c r="K50"/>
  <c r="H49"/>
  <c r="I49"/>
  <c r="J49"/>
  <c r="G49"/>
  <c r="K100"/>
  <c r="K82"/>
  <c r="K70" l="1"/>
  <c r="K49"/>
  <c r="K29"/>
  <c r="K79"/>
  <c r="K85"/>
  <c r="K34"/>
  <c r="K63"/>
  <c r="G10" l="1"/>
</calcChain>
</file>

<file path=xl/sharedStrings.xml><?xml version="1.0" encoding="utf-8"?>
<sst xmlns="http://schemas.openxmlformats.org/spreadsheetml/2006/main" count="191" uniqueCount="111">
  <si>
    <t>х</t>
  </si>
  <si>
    <t>x</t>
  </si>
  <si>
    <t>КЕКВ або КККБ</t>
  </si>
  <si>
    <t>Звіт про використання коштів з резервного фонду Державного бюджету України</t>
  </si>
  <si>
    <t>усього</t>
  </si>
  <si>
    <t>у тому числі на умовах повернення</t>
  </si>
  <si>
    <t>Касові видатки    за звітний період (рік)</t>
  </si>
  <si>
    <t>Залишок невикористаних направлених асигнувань на кінець звітного періоду (року)</t>
  </si>
  <si>
    <t>План на звітний рік   з урахуванням внесених змін</t>
  </si>
  <si>
    <t>Направлені асигнування за звітний період (рік)</t>
  </si>
  <si>
    <t>Видано за актами Кабінету Міністрів України - усього</t>
  </si>
  <si>
    <t>у тому числі по головних розпорядниках бюджетних коштів</t>
  </si>
  <si>
    <t>Дата і номер акту Кабінету Міністрів України</t>
  </si>
  <si>
    <t>Передбачено актами Кабінету Міністрів України</t>
  </si>
  <si>
    <t>Затверджено Законом України "Про Державний бюджет України на 2018 рік"</t>
  </si>
  <si>
    <t>КПКВК</t>
  </si>
  <si>
    <t>Найменування згідно з відомчою класифікацією видатків та кредитування  державного бюджету</t>
  </si>
  <si>
    <t>Затверджено Верховною Радою України на звітний рік з урахуванням внесених змін</t>
  </si>
  <si>
    <t>Одиниця виміру: грн, коп.</t>
  </si>
  <si>
    <t>Інші виплати населенню</t>
  </si>
  <si>
    <t>Міністерство соціальної політики України</t>
  </si>
  <si>
    <t>Міністерство інфраструктури України</t>
  </si>
  <si>
    <t xml:space="preserve">№ 33-р              від 25.01.2018                   </t>
  </si>
  <si>
    <t xml:space="preserve">Київська обласна державна адміністрація </t>
  </si>
  <si>
    <t xml:space="preserve">Кіровоградська обласна державна адміністрація </t>
  </si>
  <si>
    <t xml:space="preserve">Луганська обласна державна адміністрація </t>
  </si>
  <si>
    <t xml:space="preserve">Хмельницька обласна державна адміністрація </t>
  </si>
  <si>
    <t xml:space="preserve">Чернівецька обласна державна адміністрація </t>
  </si>
  <si>
    <t xml:space="preserve">Миколаївська обласна державна адміністрація </t>
  </si>
  <si>
    <t xml:space="preserve">Крім того, не внесені зміни до розпису державного бюджету на 2018 рік 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</si>
  <si>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</si>
  <si>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Надання допомоги сім'ям осіб, які загинули внаслідок терористичного акту, що стався на території Ісламської Республіки Афганістан</t>
  </si>
  <si>
    <t xml:space="preserve">№ 270-р              від 25.04.2018                   </t>
  </si>
  <si>
    <t>Предмети, матеріали, обладнання та інвентар</t>
  </si>
  <si>
    <t>Міністерство енергетики та вугільної промисловості України</t>
  </si>
  <si>
    <t xml:space="preserve">№ 265-р              від 25.04.2018                   </t>
  </si>
  <si>
    <t xml:space="preserve">Закарпатська обласна державна адміністрація </t>
  </si>
  <si>
    <t>Оплата послуг (крім комунальних)</t>
  </si>
  <si>
    <t>Капітальні трансферти  підприємствам (установам, організаціям)</t>
  </si>
  <si>
    <t>Здійснення заходів, пов'язаних із запобіганням та ліквідацією наслідків надзвичайної ситуації</t>
  </si>
  <si>
    <t>Запобігання виникненню надзвичайної ситуації у зв'язку із затопленням шахт Первомайсько-Стаханівського вугледобувного регіону Луганської області</t>
  </si>
  <si>
    <t>Проведення аварійно-відновних робіт з ліквідації наслідків надзвичайної ситуації, що склалася 15-17 грудня 2017 р. на території Закарпатської області</t>
  </si>
  <si>
    <t>Міністерство  внутрішніх справ України</t>
  </si>
  <si>
    <t>Здійснення заходів, пов'язаних із виготовленням та персоналізацією бланків паспорта громадянина України та бланків паспорта громадянина України для виїзду за кордон, на поворотній основі</t>
  </si>
  <si>
    <t xml:space="preserve">№ 470-р              від 20.06.2018                   </t>
  </si>
  <si>
    <t>Надання кредитів підприємствам, установам, організаціям</t>
  </si>
  <si>
    <t>Служба безпеки України</t>
  </si>
  <si>
    <t xml:space="preserve">№ 534-р              від 26.07.2018                   </t>
  </si>
  <si>
    <t>Міністерство економічного розвитку і торгівлі України</t>
  </si>
  <si>
    <t>Видатки та заходи спеціального призначення</t>
  </si>
  <si>
    <t>Державне космічне агенство України</t>
  </si>
  <si>
    <t>Оплата державним підприємством "Укркосмос" витрат на арбітраж під час врегулювання спору стосовно реалізації проекту "Створення Національної супутникової системи зв'язку"</t>
  </si>
  <si>
    <t xml:space="preserve">№ 531-р              від 26.07.2018                   </t>
  </si>
  <si>
    <t>Погашення заборгованості із заробітної плати перед працівниками вугільної промисловості</t>
  </si>
  <si>
    <t xml:space="preserve">Львівська обласна державна адміністрація </t>
  </si>
  <si>
    <t xml:space="preserve">№ 500-р              від 18.07.2018                   </t>
  </si>
  <si>
    <t xml:space="preserve">Житомирська обласна державна адміністрація </t>
  </si>
  <si>
    <t xml:space="preserve">№ 567-р              від 22.08.2018                   </t>
  </si>
  <si>
    <t xml:space="preserve">№ 564-р              від 22.08.2018                   </t>
  </si>
  <si>
    <t>Капітальний ремонт інших об’єктів</t>
  </si>
  <si>
    <t xml:space="preserve">Придбання обладнання і предметів довгострокового користування </t>
  </si>
  <si>
    <t>Міністерство юстиції України</t>
  </si>
  <si>
    <t>Придбання Київським науково-дослідним інститутом судових експертиз обладнання</t>
  </si>
  <si>
    <t xml:space="preserve">№ 619-р              від 22.08.2018                   </t>
  </si>
  <si>
    <r>
      <t>Капітальне будівництво (придбання) інших об</t>
    </r>
    <r>
      <rPr>
        <sz val="9"/>
        <rFont val="Calibri"/>
        <family val="2"/>
        <charset val="204"/>
      </rPr>
      <t>’’</t>
    </r>
    <r>
      <rPr>
        <sz val="9"/>
        <rFont val="Times New Roman CYR"/>
        <charset val="204"/>
      </rPr>
      <t>єктів</t>
    </r>
  </si>
  <si>
    <t>Здійснення заходів, пов'язаних із зміцненням обороноздатності держави</t>
  </si>
  <si>
    <t>Здійснення заходів, пов'язаних із запобіганням виникненню надзвичайної ситуації у клінічному корпусі №2 Національного інституту раку</t>
  </si>
  <si>
    <t>Завершення аварійно-відновних робіт з ліквідації наслідків надзвичайної ситуації, що склалася 21 вересня 2017 р. на території Житомирської області</t>
  </si>
  <si>
    <t>Здійснення заходів з перенесення магістрального водогону "Гірне - Дрогобич" з метою запобігання виникненню надзвичайної ситуації у Дрогобицькому районі Львівської області</t>
  </si>
  <si>
    <r>
      <t>Міністерство охорони здоров</t>
    </r>
    <r>
      <rPr>
        <b/>
        <sz val="9"/>
        <rFont val="Times New Roman CYR"/>
        <charset val="204"/>
      </rPr>
      <t>’</t>
    </r>
    <r>
      <rPr>
        <b/>
        <i/>
        <sz val="9"/>
        <rFont val="Times New Roman CYR"/>
        <charset val="204"/>
      </rPr>
      <t>я України</t>
    </r>
  </si>
  <si>
    <t xml:space="preserve">№ 765-р              від 10.10.2018                   </t>
  </si>
  <si>
    <t xml:space="preserve">Одеська обласна державна адміністрація </t>
  </si>
  <si>
    <t xml:space="preserve">№ 702-р              від 19.09.2018                   </t>
  </si>
  <si>
    <t>Міністерство  екології та природних ресурсів України</t>
  </si>
  <si>
    <t xml:space="preserve">№ 711-р              від 03.10.2018                   </t>
  </si>
  <si>
    <t xml:space="preserve">№ 726-р              від 10.10.2018                   </t>
  </si>
  <si>
    <t xml:space="preserve">Чернігівська обласна державна адміністрація </t>
  </si>
  <si>
    <t xml:space="preserve">№ 755-р              від 10.10.2018                   </t>
  </si>
  <si>
    <t>Здійснення протизсувних заходів, пов'язаних із запобіганням виникненню надзвичайної ситуації в прибережній зоні в 9-му мікрорайоні м. Чорноморська Одеської області</t>
  </si>
  <si>
    <t>Виділення коштів Службі безпеки</t>
  </si>
  <si>
    <t xml:space="preserve">№ 502-р              від 22.08.2018                   </t>
  </si>
  <si>
    <t xml:space="preserve">№ 572-р              від 22.08.2018                   </t>
  </si>
  <si>
    <t>Капітальний ремонт житлового фонду</t>
  </si>
  <si>
    <t xml:space="preserve">№ 794-р              від 31.10.2018                   </t>
  </si>
  <si>
    <t>Грошове забезпечення</t>
  </si>
  <si>
    <t xml:space="preserve">Нарахування на оплату праці </t>
  </si>
  <si>
    <r>
      <t>Медикаменти та перев</t>
    </r>
    <r>
      <rPr>
        <sz val="9"/>
        <rFont val="Calibri"/>
        <family val="2"/>
        <charset val="204"/>
      </rPr>
      <t>'</t>
    </r>
    <r>
      <rPr>
        <sz val="9"/>
        <rFont val="Times New Roman CYR"/>
        <charset val="204"/>
      </rPr>
      <t>язувальні матеріали</t>
    </r>
  </si>
  <si>
    <t xml:space="preserve">Видатки на відрядження </t>
  </si>
  <si>
    <t>Видатки на заходи спеціального призначення</t>
  </si>
  <si>
    <t>Міністерство закордонних справ</t>
  </si>
  <si>
    <t xml:space="preserve">№ 886-р              від 07.11.2018                   </t>
  </si>
  <si>
    <t xml:space="preserve">№ 882-р              від 21.11.2018                   </t>
  </si>
  <si>
    <t>Проведення аварійно-відновних робіт з ліквідації наслідків надзвичайної ситуації, що склалася 30 червня 2018 р. у м. Чернігові</t>
  </si>
  <si>
    <t>№ 271-р              від 25.04.2018      (зі змінами                                                                                                                         № 801-р                       від 31.10.2018)</t>
  </si>
  <si>
    <t>Здійснення заходів, пов'язаних з очищенням території від вибухонебезпечних предметів у м. Ічні та прилеглих населених пунктах Чернігівської області</t>
  </si>
  <si>
    <t>Проведення аварійно-відновних робіт з ліквідації наслідків надзвичайної ситуації, що сталася 15 - 17 грудня 2017 р. на території Закарпатської області</t>
  </si>
  <si>
    <t>Проведення заходів, пов'язаних із запобіганням виникненню надзвичайних ситуацій у зоні відчуження та зоні безумовного (обов'язкового) відселення</t>
  </si>
  <si>
    <t>Здійснення заходів з ліквідації наслідків надзвичайної ситуації, що склалася 9 жовтня 2018 р. у м. Ічні Чернігівської області</t>
  </si>
  <si>
    <t xml:space="preserve">№ 915-р              від 28.11.2018                   </t>
  </si>
  <si>
    <t>Надання одноразової грошової допомоги члену сім'ї волонтера, який загинув під час надання волонтерської допомоги в районі проведення антитерористичної операції, та волонтеру, який став особою з інвалідністю внаслідок травми, одержаної під час надання</t>
  </si>
  <si>
    <t>Поточні трансферти урядам іноземних держав та міжнародними організаціями</t>
  </si>
  <si>
    <t>Проведення аварійно-відновних робіт з ліквідації наслідків надзвичайної ситуації, що склалася 12 - 13 червня 2018 р. на території Закарпатської області</t>
  </si>
  <si>
    <t>Надання гуманітарної допомоги Республіці Індонезія</t>
  </si>
  <si>
    <t>за  2018 рік</t>
  </si>
  <si>
    <t>Періодичність: річна</t>
  </si>
  <si>
    <t>ЗАТВЕРДЖЕНО                                                                  Наказ Міністерства фінансів України                    від 30 січня 2018 № 41</t>
  </si>
  <si>
    <t>Капітальне будівництво (придбання) житла</t>
  </si>
  <si>
    <r>
      <t>Капітальне будівництво (придбання) інших об</t>
    </r>
    <r>
      <rPr>
        <sz val="9"/>
        <rFont val="Calibri"/>
        <family val="2"/>
        <charset val="204"/>
      </rPr>
      <t>’</t>
    </r>
    <r>
      <rPr>
        <sz val="9"/>
        <rFont val="Times New Roman CYR"/>
        <charset val="204"/>
      </rPr>
      <t>єктів</t>
    </r>
  </si>
  <si>
    <r>
      <t>Про виділення коштів для будівництва тимчасових контрольних пунктів в</t>
    </r>
    <r>
      <rPr>
        <b/>
        <sz val="9"/>
        <rFont val="Calibri"/>
        <family val="2"/>
        <charset val="204"/>
      </rPr>
      <t>’</t>
    </r>
    <r>
      <rPr>
        <b/>
        <i/>
        <sz val="9"/>
        <rFont val="Times New Roman CYR"/>
        <charset val="204"/>
      </rPr>
      <t>їзду на тимчасово окуповану територію України/виїзду з неї для автомобільного сполучення та зон сервісного обслуговування перед ними</t>
    </r>
  </si>
  <si>
    <t xml:space="preserve">№ 584              від 04.07.2018                   </t>
  </si>
  <si>
    <t xml:space="preserve">№ 82-р 
від 07.02.2018
 № 379-р
від 06.06.2018
 № 405-р
від 13.06.2018
№ 667-р 
від 19.09.2018 
 № 849-р 
 від 31.10.2018 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</si>
</sst>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##\ ###\ ###\ ##0"/>
    <numFmt numFmtId="166" formatCode="#,##0.0_ ;[Red]\-#,##0.0\ "/>
  </numFmts>
  <fonts count="36">
    <font>
      <sz val="10"/>
      <name val="Arial Cyr"/>
    </font>
    <font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sz val="10"/>
      <name val="Arial Cyr"/>
    </font>
    <font>
      <b/>
      <sz val="9"/>
      <name val="Times New Roman CYR"/>
      <charset val="204"/>
    </font>
    <font>
      <sz val="9"/>
      <name val="Times New Roman CYR"/>
      <charset val="204"/>
    </font>
    <font>
      <b/>
      <i/>
      <sz val="9"/>
      <name val="Times New Roman CYR"/>
      <charset val="204"/>
    </font>
    <font>
      <b/>
      <sz val="11"/>
      <name val="Times New Roman"/>
      <family val="1"/>
    </font>
    <font>
      <sz val="11"/>
      <name val="Arial Cyr"/>
    </font>
    <font>
      <sz val="11"/>
      <name val="Times New Roman"/>
      <family val="1"/>
    </font>
    <font>
      <sz val="9"/>
      <name val="Arial Cyr"/>
    </font>
    <font>
      <sz val="10"/>
      <name val="Arial Cyr"/>
    </font>
    <font>
      <sz val="9"/>
      <color theme="1"/>
      <name val="Times New Roman CYR"/>
      <family val="1"/>
      <charset val="204"/>
    </font>
    <font>
      <sz val="9"/>
      <name val="Calibri"/>
      <family val="2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</font>
    <font>
      <sz val="11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4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 Cyr"/>
    </font>
    <font>
      <b/>
      <sz val="12"/>
      <color indexed="8"/>
      <name val="Times New Roman"/>
      <family val="1"/>
      <charset val="204"/>
    </font>
    <font>
      <b/>
      <sz val="9"/>
      <name val="Calibri"/>
      <family val="2"/>
      <charset val="204"/>
    </font>
    <font>
      <b/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5" fillId="0" borderId="0"/>
  </cellStyleXfs>
  <cellXfs count="90">
    <xf numFmtId="0" fontId="0" fillId="0" borderId="0" xfId="0"/>
    <xf numFmtId="0" fontId="6" fillId="0" borderId="0" xfId="1" applyFont="1" applyFill="1"/>
    <xf numFmtId="0" fontId="7" fillId="0" borderId="0" xfId="1" applyFont="1" applyFill="1" applyAlignment="1"/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7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vertical="center" wrapText="1"/>
    </xf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7" fillId="0" borderId="3" xfId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/>
    </xf>
    <xf numFmtId="0" fontId="19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/>
    </xf>
    <xf numFmtId="4" fontId="9" fillId="0" borderId="1" xfId="1" applyNumberFormat="1" applyFont="1" applyFill="1" applyBorder="1" applyAlignment="1">
      <alignment horizontal="righ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vertical="center" wrapText="1"/>
    </xf>
    <xf numFmtId="4" fontId="13" fillId="0" borderId="0" xfId="1" applyNumberFormat="1" applyFont="1" applyFill="1" applyBorder="1" applyAlignment="1">
      <alignment vertical="center" wrapText="1"/>
    </xf>
    <xf numFmtId="4" fontId="13" fillId="0" borderId="1" xfId="1" applyNumberFormat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horizontal="righ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center" wrapText="1"/>
    </xf>
    <xf numFmtId="4" fontId="20" fillId="0" borderId="1" xfId="1" applyNumberFormat="1" applyFont="1" applyFill="1" applyBorder="1" applyAlignment="1">
      <alignment vertical="center" wrapText="1"/>
    </xf>
    <xf numFmtId="4" fontId="12" fillId="0" borderId="0" xfId="1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22" fillId="0" borderId="0" xfId="0" applyFont="1" applyFill="1"/>
    <xf numFmtId="0" fontId="24" fillId="0" borderId="0" xfId="0" applyFont="1" applyFill="1"/>
    <xf numFmtId="166" fontId="26" fillId="0" borderId="0" xfId="2" applyNumberFormat="1" applyFont="1" applyFill="1" applyAlignment="1">
      <alignment vertical="center" wrapText="1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28" fillId="0" borderId="0" xfId="0" applyFont="1" applyFill="1" applyBorder="1" applyAlignment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/>
    <xf numFmtId="164" fontId="29" fillId="0" borderId="0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Fill="1" applyBorder="1" applyAlignment="1">
      <alignment horizontal="right" vertical="center" wrapText="1"/>
    </xf>
    <xf numFmtId="165" fontId="29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165" fontId="28" fillId="0" borderId="0" xfId="0" applyNumberFormat="1" applyFont="1" applyFill="1" applyBorder="1" applyAlignment="1">
      <alignment vertical="center" wrapText="1"/>
    </xf>
    <xf numFmtId="0" fontId="30" fillId="0" borderId="0" xfId="0" applyFont="1" applyFill="1" applyAlignment="1"/>
    <xf numFmtId="0" fontId="30" fillId="0" borderId="0" xfId="0" applyFont="1" applyFill="1"/>
    <xf numFmtId="0" fontId="32" fillId="0" borderId="0" xfId="0" applyFont="1" applyFill="1"/>
    <xf numFmtId="165" fontId="28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horizontal="left"/>
    </xf>
    <xf numFmtId="0" fontId="28" fillId="0" borderId="0" xfId="1" applyFont="1" applyFill="1"/>
    <xf numFmtId="166" fontId="33" fillId="0" borderId="0" xfId="2" applyNumberFormat="1" applyFont="1" applyFill="1" applyAlignment="1">
      <alignment horizontal="center" vertical="center" wrapText="1"/>
    </xf>
    <xf numFmtId="0" fontId="35" fillId="0" borderId="1" xfId="1" applyFont="1" applyFill="1" applyBorder="1" applyAlignment="1">
      <alignment horizontal="center" wrapText="1"/>
    </xf>
    <xf numFmtId="165" fontId="23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/>
    </xf>
    <xf numFmtId="0" fontId="15" fillId="0" borderId="0" xfId="1" applyFont="1" applyFill="1" applyAlignment="1">
      <alignment horizont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</cellXfs>
  <cellStyles count="3">
    <cellStyle name="Звичайний_Додаток №8 2" xfId="2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showGridLines="0" tabSelected="1" zoomScaleNormal="100" zoomScaleSheetLayoutView="80" workbookViewId="0">
      <selection activeCell="A119" sqref="A119:D128"/>
    </sheetView>
  </sheetViews>
  <sheetFormatPr defaultRowHeight="12.75"/>
  <cols>
    <col min="1" max="1" width="7.5703125" style="18" customWidth="1"/>
    <col min="2" max="2" width="7.140625" style="25" customWidth="1"/>
    <col min="3" max="3" width="31.140625" style="18" customWidth="1"/>
    <col min="4" max="4" width="14.140625" style="18" customWidth="1"/>
    <col min="5" max="5" width="13" style="18" customWidth="1"/>
    <col min="6" max="8" width="13.5703125" style="18" customWidth="1"/>
    <col min="9" max="9" width="12.7109375" style="18" customWidth="1"/>
    <col min="10" max="10" width="13" style="18" customWidth="1"/>
    <col min="11" max="11" width="13.5703125" style="18" customWidth="1"/>
    <col min="12" max="12" width="14.140625" style="18" customWidth="1"/>
    <col min="13" max="13" width="13.85546875" style="18" bestFit="1" customWidth="1"/>
    <col min="14" max="14" width="9.140625" style="18"/>
    <col min="15" max="15" width="13.85546875" style="18" bestFit="1" customWidth="1"/>
    <col min="16" max="16384" width="9.140625" style="18"/>
  </cols>
  <sheetData>
    <row r="1" spans="1:12" s="19" customFormat="1" ht="40.5" customHeight="1">
      <c r="A1" s="3"/>
      <c r="B1" s="4"/>
      <c r="C1" s="5"/>
      <c r="D1" s="5"/>
      <c r="E1" s="5"/>
      <c r="F1" s="5"/>
      <c r="G1" s="5"/>
      <c r="H1" s="6"/>
      <c r="I1" s="83" t="s">
        <v>105</v>
      </c>
      <c r="J1" s="83"/>
      <c r="K1" s="83"/>
    </row>
    <row r="2" spans="1:12" s="14" customFormat="1" ht="14.25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2" s="15" customFormat="1" ht="12.75" customHeight="1">
      <c r="A3" s="85" t="s">
        <v>103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s="20" customFormat="1" ht="13.5" customHeight="1">
      <c r="A4" s="7" t="s">
        <v>104</v>
      </c>
      <c r="B4" s="8"/>
      <c r="C4" s="8"/>
      <c r="D4" s="8"/>
      <c r="E4" s="8"/>
      <c r="F4" s="8"/>
      <c r="G4" s="7"/>
      <c r="H4" s="1"/>
      <c r="I4" s="1"/>
      <c r="J4" s="2"/>
      <c r="K4" s="2"/>
    </row>
    <row r="5" spans="1:12" s="20" customFormat="1" ht="15" customHeight="1">
      <c r="A5" s="7" t="s">
        <v>18</v>
      </c>
      <c r="B5" s="8"/>
      <c r="C5" s="8"/>
      <c r="D5" s="8"/>
      <c r="E5" s="8"/>
      <c r="F5" s="8"/>
      <c r="G5" s="7"/>
      <c r="H5" s="1"/>
      <c r="I5" s="1"/>
      <c r="J5" s="2"/>
      <c r="K5" s="2"/>
    </row>
    <row r="6" spans="1:12" s="20" customFormat="1" ht="29.25" customHeight="1" thickBot="1">
      <c r="A6" s="81" t="s">
        <v>15</v>
      </c>
      <c r="B6" s="86" t="s">
        <v>2</v>
      </c>
      <c r="C6" s="81" t="s">
        <v>16</v>
      </c>
      <c r="D6" s="81" t="s">
        <v>17</v>
      </c>
      <c r="E6" s="81" t="s">
        <v>12</v>
      </c>
      <c r="F6" s="81" t="s">
        <v>13</v>
      </c>
      <c r="G6" s="81" t="s">
        <v>8</v>
      </c>
      <c r="H6" s="84" t="s">
        <v>9</v>
      </c>
      <c r="I6" s="84"/>
      <c r="J6" s="88" t="s">
        <v>6</v>
      </c>
      <c r="K6" s="81" t="s">
        <v>7</v>
      </c>
    </row>
    <row r="7" spans="1:12" s="20" customFormat="1" ht="41.25" customHeight="1">
      <c r="A7" s="82"/>
      <c r="B7" s="87"/>
      <c r="C7" s="82"/>
      <c r="D7" s="82"/>
      <c r="E7" s="82"/>
      <c r="F7" s="82"/>
      <c r="G7" s="82"/>
      <c r="H7" s="9" t="s">
        <v>4</v>
      </c>
      <c r="I7" s="9" t="s">
        <v>5</v>
      </c>
      <c r="J7" s="89"/>
      <c r="K7" s="82"/>
    </row>
    <row r="8" spans="1:12" s="20" customForma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16">
        <v>10</v>
      </c>
      <c r="K8" s="53">
        <v>11</v>
      </c>
    </row>
    <row r="9" spans="1:12" s="21" customFormat="1" ht="6.75" customHeight="1">
      <c r="A9" s="53"/>
      <c r="B9" s="53"/>
      <c r="C9" s="53"/>
      <c r="D9" s="53"/>
      <c r="E9" s="53"/>
      <c r="F9" s="53"/>
      <c r="G9" s="53"/>
      <c r="H9" s="53"/>
      <c r="I9" s="53"/>
      <c r="J9" s="16"/>
      <c r="K9" s="53"/>
    </row>
    <row r="10" spans="1:12" s="22" customFormat="1" ht="36">
      <c r="A10" s="36">
        <v>3511030</v>
      </c>
      <c r="B10" s="37">
        <v>9000</v>
      </c>
      <c r="C10" s="38" t="s">
        <v>14</v>
      </c>
      <c r="D10" s="39">
        <v>1500000000</v>
      </c>
      <c r="E10" s="40" t="s">
        <v>0</v>
      </c>
      <c r="F10" s="40" t="s">
        <v>0</v>
      </c>
      <c r="G10" s="39">
        <f>D10-G11</f>
        <v>508544542</v>
      </c>
      <c r="H10" s="40" t="s">
        <v>0</v>
      </c>
      <c r="I10" s="40" t="s">
        <v>1</v>
      </c>
      <c r="J10" s="41" t="s">
        <v>0</v>
      </c>
      <c r="K10" s="40" t="s">
        <v>0</v>
      </c>
    </row>
    <row r="11" spans="1:12" s="23" customFormat="1" ht="24">
      <c r="A11" s="10"/>
      <c r="B11" s="10"/>
      <c r="C11" s="11" t="s">
        <v>10</v>
      </c>
      <c r="D11" s="10" t="s">
        <v>0</v>
      </c>
      <c r="E11" s="10" t="s">
        <v>0</v>
      </c>
      <c r="F11" s="26">
        <f>F15+F17+F20+F29+F31+F37+F34+F41+F44+F46+F49+F51+F54+F57+F60+F63+F66+F70+F75+F79+F82+F85+F88+F91+F94+F97+F100+F103+F107+F113+F115</f>
        <v>1101836687</v>
      </c>
      <c r="G11" s="26">
        <f t="shared" ref="G11:K11" si="0">G15+G17+G20+G29+G31+G37+G34+G41+G44+G46+G49+G51+G54+G57+G60+G63+G66+G70+G75+G79+G82+G85+G88+G91+G94+G97+G100+G103+G107+G113+G115</f>
        <v>991455458</v>
      </c>
      <c r="H11" s="26">
        <f t="shared" si="0"/>
        <v>869164904.58999991</v>
      </c>
      <c r="I11" s="26">
        <f t="shared" si="0"/>
        <v>178049390.93000001</v>
      </c>
      <c r="J11" s="26">
        <f t="shared" si="0"/>
        <v>817998311.24000001</v>
      </c>
      <c r="K11" s="26">
        <f t="shared" si="0"/>
        <v>51166593.349999979</v>
      </c>
      <c r="L11" s="17"/>
    </row>
    <row r="12" spans="1:12" s="23" customFormat="1" ht="24">
      <c r="A12" s="10"/>
      <c r="B12" s="10"/>
      <c r="C12" s="12" t="s">
        <v>11</v>
      </c>
      <c r="D12" s="10" t="s">
        <v>0</v>
      </c>
      <c r="E12" s="10"/>
      <c r="F12" s="13"/>
      <c r="G12" s="13"/>
      <c r="H12" s="13"/>
      <c r="I12" s="13"/>
      <c r="J12" s="13"/>
      <c r="K12" s="13"/>
      <c r="L12" s="24"/>
    </row>
    <row r="13" spans="1:12" s="23" customFormat="1">
      <c r="A13" s="10"/>
      <c r="B13" s="10"/>
      <c r="C13" s="12"/>
      <c r="D13" s="10"/>
      <c r="E13" s="10"/>
      <c r="F13" s="13"/>
      <c r="G13" s="13"/>
      <c r="H13" s="13"/>
      <c r="I13" s="13"/>
      <c r="J13" s="13"/>
      <c r="K13" s="13"/>
      <c r="L13" s="24"/>
    </row>
    <row r="14" spans="1:12" s="23" customFormat="1" ht="24" customHeight="1">
      <c r="A14" s="10"/>
      <c r="B14" s="10"/>
      <c r="C14" s="27" t="s">
        <v>42</v>
      </c>
      <c r="D14" s="10"/>
      <c r="E14" s="10"/>
      <c r="F14" s="13"/>
      <c r="G14" s="13"/>
      <c r="H14" s="13"/>
      <c r="I14" s="13"/>
      <c r="J14" s="13"/>
      <c r="K14" s="13"/>
      <c r="L14" s="24"/>
    </row>
    <row r="15" spans="1:12" s="23" customFormat="1" ht="35.25" customHeight="1">
      <c r="A15" s="42">
        <v>1006700</v>
      </c>
      <c r="B15" s="10"/>
      <c r="C15" s="46" t="s">
        <v>39</v>
      </c>
      <c r="D15" s="44" t="s">
        <v>0</v>
      </c>
      <c r="E15" s="42" t="s">
        <v>32</v>
      </c>
      <c r="F15" s="45">
        <v>136000000</v>
      </c>
      <c r="G15" s="45">
        <f>G16</f>
        <v>136000000</v>
      </c>
      <c r="H15" s="45">
        <f>H16</f>
        <v>136000000</v>
      </c>
      <c r="I15" s="45">
        <f>I16</f>
        <v>0</v>
      </c>
      <c r="J15" s="45">
        <f>J16</f>
        <v>135999999.99000001</v>
      </c>
      <c r="K15" s="45">
        <f>K16</f>
        <v>9.9999904632568359E-3</v>
      </c>
      <c r="L15" s="49"/>
    </row>
    <row r="16" spans="1:12" s="23" customFormat="1" ht="24" customHeight="1">
      <c r="A16" s="10"/>
      <c r="B16" s="10">
        <v>2210</v>
      </c>
      <c r="C16" s="47" t="s">
        <v>33</v>
      </c>
      <c r="D16" s="10"/>
      <c r="E16" s="10"/>
      <c r="F16" s="13"/>
      <c r="G16" s="13">
        <v>136000000</v>
      </c>
      <c r="H16" s="13">
        <v>136000000</v>
      </c>
      <c r="I16" s="13"/>
      <c r="J16" s="13">
        <v>135999999.99000001</v>
      </c>
      <c r="K16" s="13">
        <f>H16-J16</f>
        <v>9.9999904632568359E-3</v>
      </c>
      <c r="L16" s="24"/>
    </row>
    <row r="17" spans="1:15" s="23" customFormat="1" ht="35.25" customHeight="1">
      <c r="A17" s="42">
        <v>1006710</v>
      </c>
      <c r="B17" s="10"/>
      <c r="C17" s="46" t="s">
        <v>65</v>
      </c>
      <c r="D17" s="10"/>
      <c r="E17" s="42" t="s">
        <v>58</v>
      </c>
      <c r="F17" s="45">
        <v>40000000</v>
      </c>
      <c r="G17" s="45">
        <f>G18+G19</f>
        <v>40000000</v>
      </c>
      <c r="H17" s="45">
        <f t="shared" ref="H17:J17" si="1">H18+H19</f>
        <v>40000000</v>
      </c>
      <c r="I17" s="45">
        <f t="shared" si="1"/>
        <v>0</v>
      </c>
      <c r="J17" s="45">
        <f t="shared" si="1"/>
        <v>39949717</v>
      </c>
      <c r="K17" s="45">
        <f>H17-J17</f>
        <v>50283</v>
      </c>
      <c r="L17" s="24"/>
      <c r="M17" s="24"/>
    </row>
    <row r="18" spans="1:15" s="23" customFormat="1" ht="24" customHeight="1">
      <c r="A18" s="42"/>
      <c r="B18" s="10">
        <v>3110</v>
      </c>
      <c r="C18" s="47" t="s">
        <v>60</v>
      </c>
      <c r="D18" s="10"/>
      <c r="E18" s="10"/>
      <c r="F18" s="13"/>
      <c r="G18" s="13">
        <v>35000000</v>
      </c>
      <c r="H18" s="13">
        <v>35000000</v>
      </c>
      <c r="I18" s="13"/>
      <c r="J18" s="13">
        <v>34999990</v>
      </c>
      <c r="K18" s="33">
        <f t="shared" ref="K18:K19" si="2">H18-J18</f>
        <v>10</v>
      </c>
      <c r="L18" s="24"/>
      <c r="M18" s="24"/>
    </row>
    <row r="19" spans="1:15" s="23" customFormat="1" ht="24" customHeight="1">
      <c r="A19" s="10"/>
      <c r="B19" s="10">
        <v>3210</v>
      </c>
      <c r="C19" s="47" t="s">
        <v>38</v>
      </c>
      <c r="D19" s="10"/>
      <c r="E19" s="10"/>
      <c r="F19" s="13"/>
      <c r="G19" s="13">
        <v>5000000</v>
      </c>
      <c r="H19" s="13">
        <v>5000000</v>
      </c>
      <c r="I19" s="13"/>
      <c r="J19" s="13">
        <v>4949727</v>
      </c>
      <c r="K19" s="33">
        <f t="shared" si="2"/>
        <v>50273</v>
      </c>
      <c r="L19" s="24"/>
    </row>
    <row r="20" spans="1:15" s="23" customFormat="1" ht="60.75" customHeight="1">
      <c r="A20" s="42">
        <v>1006720</v>
      </c>
      <c r="B20" s="10"/>
      <c r="C20" s="46" t="s">
        <v>94</v>
      </c>
      <c r="D20" s="44" t="s">
        <v>0</v>
      </c>
      <c r="E20" s="42" t="s">
        <v>70</v>
      </c>
      <c r="F20" s="45">
        <v>25000000</v>
      </c>
      <c r="G20" s="45">
        <f>G21+G22+G23+G24+G25+G26+G27</f>
        <v>25000000</v>
      </c>
      <c r="H20" s="45">
        <f t="shared" ref="H20:J20" si="3">H21+H22+H23+H24+H25+H26+H27</f>
        <v>25000000</v>
      </c>
      <c r="I20" s="45">
        <f t="shared" si="3"/>
        <v>0</v>
      </c>
      <c r="J20" s="45">
        <f t="shared" si="3"/>
        <v>21679823.209999997</v>
      </c>
      <c r="K20" s="45">
        <f>H20-J20</f>
        <v>3320176.7900000028</v>
      </c>
      <c r="L20" s="24"/>
    </row>
    <row r="21" spans="1:15" s="23" customFormat="1">
      <c r="A21" s="10"/>
      <c r="B21" s="10">
        <v>2112</v>
      </c>
      <c r="C21" s="47" t="s">
        <v>84</v>
      </c>
      <c r="D21" s="10"/>
      <c r="E21" s="10"/>
      <c r="F21" s="13"/>
      <c r="G21" s="13">
        <v>6948142</v>
      </c>
      <c r="H21" s="13">
        <v>6948142</v>
      </c>
      <c r="I21" s="13"/>
      <c r="J21" s="13">
        <v>6604264.7199999997</v>
      </c>
      <c r="K21" s="13">
        <f t="shared" ref="K21:K27" si="4">H21-J21</f>
        <v>343877.28000000026</v>
      </c>
      <c r="L21" s="24"/>
    </row>
    <row r="22" spans="1:15" s="23" customFormat="1">
      <c r="A22" s="10"/>
      <c r="B22" s="10">
        <v>2120</v>
      </c>
      <c r="C22" s="47" t="s">
        <v>85</v>
      </c>
      <c r="D22" s="10"/>
      <c r="E22" s="10"/>
      <c r="F22" s="13"/>
      <c r="G22" s="13">
        <v>1277675</v>
      </c>
      <c r="H22" s="13">
        <v>1277675</v>
      </c>
      <c r="I22" s="13"/>
      <c r="J22" s="13">
        <v>1227442.03</v>
      </c>
      <c r="K22" s="13">
        <f t="shared" si="4"/>
        <v>50232.969999999972</v>
      </c>
      <c r="L22" s="24"/>
    </row>
    <row r="23" spans="1:15" s="23" customFormat="1" ht="24">
      <c r="A23" s="10"/>
      <c r="B23" s="10">
        <v>2210</v>
      </c>
      <c r="C23" s="47" t="s">
        <v>33</v>
      </c>
      <c r="D23" s="10"/>
      <c r="E23" s="10"/>
      <c r="F23" s="13"/>
      <c r="G23" s="13">
        <v>4941024</v>
      </c>
      <c r="H23" s="13">
        <v>4941024</v>
      </c>
      <c r="I23" s="13"/>
      <c r="J23" s="13">
        <v>4940663.22</v>
      </c>
      <c r="K23" s="13">
        <f t="shared" si="4"/>
        <v>360.78000000026077</v>
      </c>
      <c r="L23" s="24"/>
    </row>
    <row r="24" spans="1:15" s="23" customFormat="1" ht="24">
      <c r="A24" s="10"/>
      <c r="B24" s="10">
        <v>2220</v>
      </c>
      <c r="C24" s="47" t="s">
        <v>86</v>
      </c>
      <c r="D24" s="10"/>
      <c r="E24" s="10"/>
      <c r="F24" s="13"/>
      <c r="G24" s="13">
        <v>377684</v>
      </c>
      <c r="H24" s="13">
        <v>377684</v>
      </c>
      <c r="I24" s="13"/>
      <c r="J24" s="13">
        <v>371159.28</v>
      </c>
      <c r="K24" s="13">
        <f t="shared" si="4"/>
        <v>6524.7199999999721</v>
      </c>
      <c r="L24" s="24"/>
    </row>
    <row r="25" spans="1:15" s="23" customFormat="1">
      <c r="A25" s="10"/>
      <c r="B25" s="10">
        <v>2250</v>
      </c>
      <c r="C25" s="47" t="s">
        <v>87</v>
      </c>
      <c r="D25" s="10"/>
      <c r="E25" s="10"/>
      <c r="F25" s="13"/>
      <c r="G25" s="13">
        <v>3540960</v>
      </c>
      <c r="H25" s="13">
        <v>3540960</v>
      </c>
      <c r="I25" s="13"/>
      <c r="J25" s="13">
        <v>748702.58</v>
      </c>
      <c r="K25" s="13">
        <f t="shared" si="4"/>
        <v>2792257.42</v>
      </c>
      <c r="L25" s="24"/>
    </row>
    <row r="26" spans="1:15" s="23" customFormat="1" ht="24">
      <c r="A26" s="10"/>
      <c r="B26" s="10">
        <v>2260</v>
      </c>
      <c r="C26" s="47" t="s">
        <v>88</v>
      </c>
      <c r="D26" s="10"/>
      <c r="E26" s="10"/>
      <c r="F26" s="13"/>
      <c r="G26" s="13">
        <v>4110515</v>
      </c>
      <c r="H26" s="13">
        <v>4110515</v>
      </c>
      <c r="I26" s="13"/>
      <c r="J26" s="13">
        <v>3984601</v>
      </c>
      <c r="K26" s="13">
        <f t="shared" si="4"/>
        <v>125914</v>
      </c>
      <c r="L26" s="24"/>
    </row>
    <row r="27" spans="1:15" s="23" customFormat="1" ht="27" customHeight="1">
      <c r="A27" s="10"/>
      <c r="B27" s="10">
        <v>3110</v>
      </c>
      <c r="C27" s="47" t="s">
        <v>60</v>
      </c>
      <c r="D27" s="10"/>
      <c r="E27" s="10"/>
      <c r="F27" s="13"/>
      <c r="G27" s="13">
        <v>3804000</v>
      </c>
      <c r="H27" s="13">
        <v>3804000</v>
      </c>
      <c r="I27" s="13"/>
      <c r="J27" s="13">
        <v>3802990.38</v>
      </c>
      <c r="K27" s="13">
        <f t="shared" si="4"/>
        <v>1009.6200000001118</v>
      </c>
      <c r="L27" s="24"/>
    </row>
    <row r="28" spans="1:15" s="23" customFormat="1" ht="27.75" customHeight="1">
      <c r="A28" s="10"/>
      <c r="B28" s="10"/>
      <c r="C28" s="27" t="s">
        <v>34</v>
      </c>
      <c r="D28" s="10"/>
      <c r="E28" s="10"/>
      <c r="F28" s="13"/>
      <c r="G28" s="13"/>
      <c r="H28" s="13"/>
      <c r="I28" s="13"/>
      <c r="J28" s="13"/>
      <c r="K28" s="13"/>
      <c r="L28" s="24"/>
    </row>
    <row r="29" spans="1:15" s="23" customFormat="1" ht="59.25" customHeight="1">
      <c r="A29" s="42">
        <v>1101700</v>
      </c>
      <c r="B29" s="10"/>
      <c r="C29" s="46" t="s">
        <v>40</v>
      </c>
      <c r="D29" s="44" t="s">
        <v>0</v>
      </c>
      <c r="E29" s="42" t="s">
        <v>35</v>
      </c>
      <c r="F29" s="45">
        <v>131188235</v>
      </c>
      <c r="G29" s="45">
        <f>G30</f>
        <v>131188235</v>
      </c>
      <c r="H29" s="45">
        <f>H30</f>
        <v>97118260.659999996</v>
      </c>
      <c r="I29" s="45">
        <f>I30</f>
        <v>0</v>
      </c>
      <c r="J29" s="45">
        <f>J30</f>
        <v>82394167</v>
      </c>
      <c r="K29" s="45">
        <f>H29-J29</f>
        <v>14724093.659999996</v>
      </c>
      <c r="L29" s="24"/>
    </row>
    <row r="30" spans="1:15" s="23" customFormat="1" ht="24">
      <c r="A30" s="10"/>
      <c r="B30" s="10">
        <v>3210</v>
      </c>
      <c r="C30" s="47" t="s">
        <v>38</v>
      </c>
      <c r="D30" s="10"/>
      <c r="E30" s="10"/>
      <c r="F30" s="13"/>
      <c r="G30" s="13">
        <v>131188235</v>
      </c>
      <c r="H30" s="13">
        <v>97118260.659999996</v>
      </c>
      <c r="I30" s="13"/>
      <c r="J30" s="33">
        <v>82394167</v>
      </c>
      <c r="K30" s="13">
        <f>H30-J30</f>
        <v>14724093.659999996</v>
      </c>
      <c r="L30" s="24"/>
    </row>
    <row r="31" spans="1:15" s="23" customFormat="1" ht="36" customHeight="1">
      <c r="A31" s="42">
        <v>1101710</v>
      </c>
      <c r="B31" s="10"/>
      <c r="C31" s="46" t="s">
        <v>53</v>
      </c>
      <c r="D31" s="44" t="s">
        <v>0</v>
      </c>
      <c r="E31" s="42" t="s">
        <v>81</v>
      </c>
      <c r="F31" s="45">
        <v>100000000</v>
      </c>
      <c r="G31" s="45">
        <f t="shared" ref="G31:J31" si="5">G32</f>
        <v>100000000</v>
      </c>
      <c r="H31" s="45">
        <f t="shared" si="5"/>
        <v>100000000</v>
      </c>
      <c r="I31" s="45">
        <f>H31</f>
        <v>100000000</v>
      </c>
      <c r="J31" s="45">
        <f t="shared" si="5"/>
        <v>100000000</v>
      </c>
      <c r="K31" s="45">
        <f>H31-J31</f>
        <v>0</v>
      </c>
      <c r="L31" s="24"/>
      <c r="O31" s="24">
        <f>I32+I35+I61</f>
        <v>178049390.93000001</v>
      </c>
    </row>
    <row r="32" spans="1:15" s="23" customFormat="1" ht="24.75" customHeight="1">
      <c r="A32" s="10"/>
      <c r="B32" s="10">
        <v>4112</v>
      </c>
      <c r="C32" s="47" t="s">
        <v>45</v>
      </c>
      <c r="D32" s="10"/>
      <c r="E32" s="10"/>
      <c r="F32" s="13"/>
      <c r="G32" s="13">
        <v>100000000</v>
      </c>
      <c r="H32" s="13">
        <v>100000000</v>
      </c>
      <c r="I32" s="13">
        <f>H32</f>
        <v>100000000</v>
      </c>
      <c r="J32" s="33">
        <v>100000000</v>
      </c>
      <c r="K32" s="13">
        <f>H32-J32</f>
        <v>0</v>
      </c>
      <c r="L32" s="24"/>
    </row>
    <row r="33" spans="1:12" s="23" customFormat="1" ht="25.5" customHeight="1">
      <c r="A33" s="10"/>
      <c r="B33" s="10"/>
      <c r="C33" s="27" t="s">
        <v>48</v>
      </c>
      <c r="D33" s="10"/>
      <c r="E33" s="10"/>
      <c r="F33" s="13"/>
      <c r="G33" s="13"/>
      <c r="H33" s="13"/>
      <c r="I33" s="13"/>
      <c r="J33" s="33"/>
      <c r="K33" s="13"/>
      <c r="L33" s="24"/>
    </row>
    <row r="34" spans="1:12" s="23" customFormat="1" ht="71.25" customHeight="1">
      <c r="A34" s="42">
        <v>1201700</v>
      </c>
      <c r="B34" s="10"/>
      <c r="C34" s="46" t="s">
        <v>43</v>
      </c>
      <c r="D34" s="44" t="s">
        <v>0</v>
      </c>
      <c r="E34" s="42" t="s">
        <v>44</v>
      </c>
      <c r="F34" s="45">
        <v>54447050</v>
      </c>
      <c r="G34" s="45">
        <f>G35</f>
        <v>54447050</v>
      </c>
      <c r="H34" s="45">
        <f>H35</f>
        <v>54447050</v>
      </c>
      <c r="I34" s="45">
        <f>H34</f>
        <v>54447050</v>
      </c>
      <c r="J34" s="45">
        <f>J35</f>
        <v>54447050</v>
      </c>
      <c r="K34" s="45">
        <f>H34-J34</f>
        <v>0</v>
      </c>
      <c r="L34" s="24"/>
    </row>
    <row r="35" spans="1:12" s="23" customFormat="1" ht="29.25" customHeight="1">
      <c r="A35" s="10"/>
      <c r="B35" s="10">
        <v>4112</v>
      </c>
      <c r="C35" s="47" t="s">
        <v>45</v>
      </c>
      <c r="D35" s="10"/>
      <c r="E35" s="10"/>
      <c r="F35" s="13"/>
      <c r="G35" s="13">
        <v>54447050</v>
      </c>
      <c r="H35" s="13">
        <v>54447050</v>
      </c>
      <c r="I35" s="48">
        <f>H35</f>
        <v>54447050</v>
      </c>
      <c r="J35" s="33">
        <v>54447050</v>
      </c>
      <c r="K35" s="13">
        <f>H35-J35</f>
        <v>0</v>
      </c>
      <c r="L35" s="24"/>
    </row>
    <row r="36" spans="1:12" s="23" customFormat="1" ht="18.75" customHeight="1">
      <c r="A36" s="10"/>
      <c r="B36" s="10"/>
      <c r="C36" s="27" t="s">
        <v>89</v>
      </c>
      <c r="D36" s="10"/>
      <c r="E36" s="10"/>
      <c r="F36" s="13"/>
      <c r="G36" s="13"/>
      <c r="H36" s="13"/>
      <c r="I36" s="48"/>
      <c r="J36" s="33"/>
      <c r="K36" s="13"/>
      <c r="L36" s="24"/>
    </row>
    <row r="37" spans="1:12" s="23" customFormat="1" ht="25.5" customHeight="1">
      <c r="A37" s="42">
        <v>1401700</v>
      </c>
      <c r="B37" s="10"/>
      <c r="C37" s="46" t="s">
        <v>102</v>
      </c>
      <c r="D37" s="44" t="s">
        <v>0</v>
      </c>
      <c r="E37" s="42" t="s">
        <v>90</v>
      </c>
      <c r="F37" s="45">
        <v>10000000</v>
      </c>
      <c r="G37" s="45">
        <f>G38+G39</f>
        <v>10000000</v>
      </c>
      <c r="H37" s="45">
        <f t="shared" ref="H37:J37" si="6">H38+H39</f>
        <v>10000000</v>
      </c>
      <c r="I37" s="45">
        <f t="shared" si="6"/>
        <v>0</v>
      </c>
      <c r="J37" s="45">
        <f t="shared" si="6"/>
        <v>9999280.1500000004</v>
      </c>
      <c r="K37" s="45">
        <f>H37-J37</f>
        <v>719.84999999962747</v>
      </c>
      <c r="L37" s="24"/>
    </row>
    <row r="38" spans="1:12" s="23" customFormat="1">
      <c r="A38" s="42"/>
      <c r="B38" s="10">
        <v>2240</v>
      </c>
      <c r="C38" s="47" t="s">
        <v>37</v>
      </c>
      <c r="D38" s="10"/>
      <c r="E38" s="10"/>
      <c r="F38" s="13"/>
      <c r="G38" s="13">
        <v>9000</v>
      </c>
      <c r="H38" s="13">
        <v>9000</v>
      </c>
      <c r="I38" s="48"/>
      <c r="J38" s="33">
        <v>8280.18</v>
      </c>
      <c r="K38" s="13">
        <f t="shared" ref="K38:K39" si="7">H38-J38</f>
        <v>719.81999999999971</v>
      </c>
      <c r="L38" s="24"/>
    </row>
    <row r="39" spans="1:12" s="23" customFormat="1" ht="24">
      <c r="A39" s="10"/>
      <c r="B39" s="10">
        <v>2630</v>
      </c>
      <c r="C39" s="47" t="s">
        <v>100</v>
      </c>
      <c r="D39" s="10"/>
      <c r="E39" s="10"/>
      <c r="F39" s="13"/>
      <c r="G39" s="13">
        <v>9991000</v>
      </c>
      <c r="H39" s="13">
        <v>9991000</v>
      </c>
      <c r="I39" s="48"/>
      <c r="J39" s="33">
        <v>9990999.9700000007</v>
      </c>
      <c r="K39" s="13">
        <f t="shared" si="7"/>
        <v>2.9999999329447746E-2</v>
      </c>
      <c r="L39" s="24"/>
    </row>
    <row r="40" spans="1:12" s="23" customFormat="1" ht="23.25" customHeight="1">
      <c r="A40" s="10"/>
      <c r="B40" s="10"/>
      <c r="C40" s="27" t="s">
        <v>69</v>
      </c>
      <c r="D40" s="10"/>
      <c r="E40" s="10"/>
      <c r="F40" s="13"/>
      <c r="G40" s="13"/>
      <c r="H40" s="13"/>
      <c r="I40" s="48"/>
      <c r="J40" s="33"/>
      <c r="K40" s="13"/>
      <c r="L40" s="24"/>
    </row>
    <row r="41" spans="1:12" s="23" customFormat="1" ht="54.75" customHeight="1">
      <c r="A41" s="42">
        <v>2301700</v>
      </c>
      <c r="B41" s="10"/>
      <c r="C41" s="43" t="s">
        <v>66</v>
      </c>
      <c r="D41" s="44" t="s">
        <v>0</v>
      </c>
      <c r="E41" s="42" t="s">
        <v>80</v>
      </c>
      <c r="F41" s="45">
        <v>3434000</v>
      </c>
      <c r="G41" s="45">
        <f>G42</f>
        <v>3434000</v>
      </c>
      <c r="H41" s="45">
        <f t="shared" ref="H41:J41" si="8">H42</f>
        <v>2699000</v>
      </c>
      <c r="I41" s="45">
        <f t="shared" si="8"/>
        <v>0</v>
      </c>
      <c r="J41" s="45">
        <f t="shared" si="8"/>
        <v>2693345.22</v>
      </c>
      <c r="K41" s="45">
        <f>H41-J41</f>
        <v>5654.7799999997951</v>
      </c>
      <c r="L41" s="24"/>
    </row>
    <row r="42" spans="1:12" s="23" customFormat="1" ht="15.75" customHeight="1">
      <c r="A42" s="42"/>
      <c r="B42" s="10">
        <v>3132</v>
      </c>
      <c r="C42" s="47" t="s">
        <v>59</v>
      </c>
      <c r="D42" s="10"/>
      <c r="E42" s="10"/>
      <c r="F42" s="13"/>
      <c r="G42" s="13">
        <v>3434000</v>
      </c>
      <c r="H42" s="13">
        <v>2699000</v>
      </c>
      <c r="I42" s="48"/>
      <c r="J42" s="33">
        <v>2693345.22</v>
      </c>
      <c r="K42" s="33">
        <f>H42-J42</f>
        <v>5654.7799999997951</v>
      </c>
      <c r="L42" s="24"/>
    </row>
    <row r="43" spans="1:12" s="23" customFormat="1" ht="24.75" customHeight="1">
      <c r="A43" s="42"/>
      <c r="B43" s="10"/>
      <c r="C43" s="27" t="s">
        <v>73</v>
      </c>
      <c r="D43" s="10"/>
      <c r="E43" s="10"/>
      <c r="F43" s="13"/>
      <c r="G43" s="13"/>
      <c r="H43" s="13"/>
      <c r="I43" s="48"/>
      <c r="J43" s="33"/>
      <c r="K43" s="33"/>
      <c r="L43" s="24"/>
    </row>
    <row r="44" spans="1:12" s="23" customFormat="1" ht="54" customHeight="1">
      <c r="A44" s="42">
        <v>2407700</v>
      </c>
      <c r="B44" s="10"/>
      <c r="C44" s="43" t="s">
        <v>95</v>
      </c>
      <c r="D44" s="44" t="s">
        <v>0</v>
      </c>
      <c r="E44" s="42" t="s">
        <v>74</v>
      </c>
      <c r="F44" s="45">
        <v>29765463</v>
      </c>
      <c r="G44" s="45">
        <f>G45</f>
        <v>29765463</v>
      </c>
      <c r="H44" s="45">
        <f t="shared" ref="H44:J44" si="9">H45</f>
        <v>29765463</v>
      </c>
      <c r="I44" s="45">
        <f t="shared" si="9"/>
        <v>0</v>
      </c>
      <c r="J44" s="45">
        <f t="shared" si="9"/>
        <v>22838187.84</v>
      </c>
      <c r="K44" s="45">
        <f>H44-J44</f>
        <v>6927275.1600000001</v>
      </c>
      <c r="L44" s="24"/>
    </row>
    <row r="45" spans="1:12" s="23" customFormat="1" ht="16.5" customHeight="1">
      <c r="A45" s="42"/>
      <c r="B45" s="10">
        <v>3132</v>
      </c>
      <c r="C45" s="47" t="s">
        <v>59</v>
      </c>
      <c r="D45" s="10"/>
      <c r="E45" s="10"/>
      <c r="F45" s="13"/>
      <c r="G45" s="13">
        <v>29765463</v>
      </c>
      <c r="H45" s="13">
        <v>29765463</v>
      </c>
      <c r="I45" s="48"/>
      <c r="J45" s="33">
        <v>22838187.84</v>
      </c>
      <c r="K45" s="33">
        <f>H45-J45</f>
        <v>6927275.1600000001</v>
      </c>
      <c r="L45" s="24"/>
    </row>
    <row r="46" spans="1:12" s="23" customFormat="1" ht="55.5" customHeight="1">
      <c r="A46" s="42">
        <v>2408700</v>
      </c>
      <c r="B46" s="10"/>
      <c r="C46" s="43" t="s">
        <v>96</v>
      </c>
      <c r="D46" s="44" t="s">
        <v>0</v>
      </c>
      <c r="E46" s="42" t="s">
        <v>75</v>
      </c>
      <c r="F46" s="45">
        <v>52640800</v>
      </c>
      <c r="G46" s="45">
        <f t="shared" ref="G46:J46" si="10">G47</f>
        <v>52640800</v>
      </c>
      <c r="H46" s="45">
        <f t="shared" si="10"/>
        <v>52640800</v>
      </c>
      <c r="I46" s="45">
        <f t="shared" si="10"/>
        <v>0</v>
      </c>
      <c r="J46" s="45">
        <f t="shared" si="10"/>
        <v>49908038.5</v>
      </c>
      <c r="K46" s="45">
        <f>H46-J46</f>
        <v>2732761.5</v>
      </c>
      <c r="L46" s="24"/>
    </row>
    <row r="47" spans="1:12" s="23" customFormat="1" ht="23.25" customHeight="1">
      <c r="A47" s="42"/>
      <c r="B47" s="10">
        <v>3210</v>
      </c>
      <c r="C47" s="47" t="s">
        <v>38</v>
      </c>
      <c r="D47" s="10"/>
      <c r="E47" s="10"/>
      <c r="F47" s="13"/>
      <c r="G47" s="13">
        <v>52640800</v>
      </c>
      <c r="H47" s="13">
        <v>52640800</v>
      </c>
      <c r="I47" s="48"/>
      <c r="J47" s="33">
        <v>49908038.5</v>
      </c>
      <c r="K47" s="33">
        <f>H47-J47</f>
        <v>2732761.5</v>
      </c>
      <c r="L47" s="24"/>
    </row>
    <row r="48" spans="1:12" s="23" customFormat="1" ht="24">
      <c r="A48" s="10"/>
      <c r="B48" s="10"/>
      <c r="C48" s="27" t="s">
        <v>20</v>
      </c>
      <c r="D48" s="10"/>
      <c r="E48" s="10"/>
      <c r="F48" s="13"/>
      <c r="G48" s="13"/>
      <c r="H48" s="13"/>
      <c r="I48" s="13"/>
      <c r="J48" s="13"/>
      <c r="K48" s="13"/>
      <c r="L48" s="24"/>
    </row>
    <row r="49" spans="1:12" s="23" customFormat="1" ht="105.75" customHeight="1">
      <c r="A49" s="42">
        <v>2501700</v>
      </c>
      <c r="B49" s="10"/>
      <c r="C49" s="46" t="s">
        <v>30</v>
      </c>
      <c r="D49" s="44" t="s">
        <v>0</v>
      </c>
      <c r="E49" s="77" t="s">
        <v>110</v>
      </c>
      <c r="F49" s="45">
        <f>913500+7398500+5877000+29404000+5155700</f>
        <v>48748700</v>
      </c>
      <c r="G49" s="45">
        <f>G50</f>
        <v>48748700</v>
      </c>
      <c r="H49" s="45">
        <f>H50</f>
        <v>48748700</v>
      </c>
      <c r="I49" s="45">
        <f>I50</f>
        <v>0</v>
      </c>
      <c r="J49" s="45">
        <f>J50</f>
        <v>48748700</v>
      </c>
      <c r="K49" s="45">
        <f>H49-J49</f>
        <v>0</v>
      </c>
      <c r="L49" s="24"/>
    </row>
    <row r="50" spans="1:12" s="23" customFormat="1">
      <c r="A50" s="42"/>
      <c r="B50" s="10">
        <v>2730</v>
      </c>
      <c r="C50" s="47" t="s">
        <v>19</v>
      </c>
      <c r="D50" s="10"/>
      <c r="E50" s="10"/>
      <c r="F50" s="13"/>
      <c r="G50" s="13">
        <v>48748700</v>
      </c>
      <c r="H50" s="13">
        <v>48748700</v>
      </c>
      <c r="I50" s="13"/>
      <c r="J50" s="13">
        <v>48748700</v>
      </c>
      <c r="K50" s="13">
        <f>H50-J50</f>
        <v>0</v>
      </c>
      <c r="L50" s="24"/>
    </row>
    <row r="51" spans="1:12" s="23" customFormat="1" ht="84" customHeight="1">
      <c r="A51" s="42">
        <v>2501710</v>
      </c>
      <c r="B51" s="10"/>
      <c r="C51" s="46" t="s">
        <v>99</v>
      </c>
      <c r="D51" s="44" t="s">
        <v>0</v>
      </c>
      <c r="E51" s="42" t="s">
        <v>98</v>
      </c>
      <c r="F51" s="45">
        <v>815700</v>
      </c>
      <c r="G51" s="45">
        <f>G52</f>
        <v>815700</v>
      </c>
      <c r="H51" s="45">
        <f t="shared" ref="H51:J51" si="11">H52</f>
        <v>815700</v>
      </c>
      <c r="I51" s="45">
        <f t="shared" si="11"/>
        <v>0</v>
      </c>
      <c r="J51" s="45">
        <f t="shared" si="11"/>
        <v>815700</v>
      </c>
      <c r="K51" s="45">
        <f>H51-J51</f>
        <v>0</v>
      </c>
      <c r="L51" s="24"/>
    </row>
    <row r="52" spans="1:12" s="23" customFormat="1">
      <c r="A52" s="42"/>
      <c r="B52" s="10">
        <v>2730</v>
      </c>
      <c r="C52" s="47" t="s">
        <v>19</v>
      </c>
      <c r="D52" s="10"/>
      <c r="E52" s="10"/>
      <c r="F52" s="13"/>
      <c r="G52" s="13">
        <v>815700</v>
      </c>
      <c r="H52" s="13">
        <v>815700</v>
      </c>
      <c r="I52" s="13"/>
      <c r="J52" s="13">
        <v>815700</v>
      </c>
      <c r="K52" s="13">
        <f>H52-J52</f>
        <v>0</v>
      </c>
      <c r="L52" s="24"/>
    </row>
    <row r="53" spans="1:12" s="23" customFormat="1" ht="24">
      <c r="A53" s="42"/>
      <c r="B53" s="10"/>
      <c r="C53" s="27" t="s">
        <v>21</v>
      </c>
      <c r="D53" s="10"/>
      <c r="E53" s="10"/>
      <c r="F53" s="13"/>
      <c r="G53" s="13"/>
      <c r="H53" s="13"/>
      <c r="I53" s="13"/>
      <c r="J53" s="13"/>
      <c r="K53" s="13"/>
      <c r="L53" s="24"/>
    </row>
    <row r="54" spans="1:12" s="23" customFormat="1" ht="49.5" customHeight="1">
      <c r="A54" s="42">
        <v>3101700</v>
      </c>
      <c r="B54" s="10"/>
      <c r="C54" s="43" t="s">
        <v>31</v>
      </c>
      <c r="D54" s="44" t="s">
        <v>0</v>
      </c>
      <c r="E54" s="42" t="s">
        <v>22</v>
      </c>
      <c r="F54" s="45">
        <v>100000</v>
      </c>
      <c r="G54" s="45">
        <f>G55</f>
        <v>100000</v>
      </c>
      <c r="H54" s="45">
        <f>H55</f>
        <v>100000</v>
      </c>
      <c r="I54" s="45">
        <f>I55</f>
        <v>0</v>
      </c>
      <c r="J54" s="45">
        <f>J55</f>
        <v>100000</v>
      </c>
      <c r="K54" s="45">
        <f>H54-J54</f>
        <v>0</v>
      </c>
      <c r="L54" s="24"/>
    </row>
    <row r="55" spans="1:12" s="23" customFormat="1">
      <c r="A55" s="42"/>
      <c r="B55" s="10">
        <v>2730</v>
      </c>
      <c r="C55" s="47" t="s">
        <v>19</v>
      </c>
      <c r="D55" s="10"/>
      <c r="E55" s="10"/>
      <c r="F55" s="13"/>
      <c r="G55" s="13">
        <v>100000</v>
      </c>
      <c r="H55" s="13">
        <v>100000</v>
      </c>
      <c r="I55" s="13"/>
      <c r="J55" s="13">
        <v>100000</v>
      </c>
      <c r="K55" s="13">
        <f>H55-J55</f>
        <v>0</v>
      </c>
      <c r="L55" s="24"/>
    </row>
    <row r="56" spans="1:12" s="23" customFormat="1">
      <c r="A56" s="42"/>
      <c r="B56" s="10"/>
      <c r="C56" s="27" t="s">
        <v>61</v>
      </c>
      <c r="D56" s="10"/>
      <c r="E56" s="10"/>
      <c r="F56" s="13"/>
      <c r="G56" s="13"/>
      <c r="H56" s="13"/>
      <c r="I56" s="13"/>
      <c r="J56" s="13"/>
      <c r="K56" s="13"/>
      <c r="L56" s="24"/>
    </row>
    <row r="57" spans="1:12" s="23" customFormat="1" ht="37.5" customHeight="1">
      <c r="A57" s="42">
        <v>3601700</v>
      </c>
      <c r="B57" s="10"/>
      <c r="C57" s="46" t="s">
        <v>62</v>
      </c>
      <c r="D57" s="10"/>
      <c r="E57" s="42" t="s">
        <v>63</v>
      </c>
      <c r="F57" s="45">
        <v>12000000</v>
      </c>
      <c r="G57" s="45">
        <f>G58</f>
        <v>12000000</v>
      </c>
      <c r="H57" s="45">
        <f t="shared" ref="H57:J57" si="12">H58</f>
        <v>12000000</v>
      </c>
      <c r="I57" s="45">
        <f t="shared" si="12"/>
        <v>0</v>
      </c>
      <c r="J57" s="45">
        <f t="shared" si="12"/>
        <v>11236119</v>
      </c>
      <c r="K57" s="45">
        <f>H57-J57</f>
        <v>763881</v>
      </c>
      <c r="L57" s="24"/>
    </row>
    <row r="58" spans="1:12" s="23" customFormat="1" ht="26.25" customHeight="1">
      <c r="A58" s="42"/>
      <c r="B58" s="10">
        <v>3110</v>
      </c>
      <c r="C58" s="47" t="s">
        <v>60</v>
      </c>
      <c r="D58" s="10"/>
      <c r="E58" s="42"/>
      <c r="F58" s="13"/>
      <c r="G58" s="13">
        <v>12000000</v>
      </c>
      <c r="H58" s="13">
        <v>12000000</v>
      </c>
      <c r="I58" s="13"/>
      <c r="J58" s="13">
        <v>11236119</v>
      </c>
      <c r="K58" s="33">
        <f>H58-J58</f>
        <v>763881</v>
      </c>
      <c r="L58" s="24"/>
    </row>
    <row r="59" spans="1:12" s="23" customFormat="1" ht="15.75" customHeight="1">
      <c r="A59" s="42"/>
      <c r="B59" s="10"/>
      <c r="C59" s="27" t="s">
        <v>50</v>
      </c>
      <c r="D59" s="10"/>
      <c r="E59" s="10"/>
      <c r="F59" s="13"/>
      <c r="G59" s="13"/>
      <c r="H59" s="13"/>
      <c r="I59" s="13"/>
      <c r="J59" s="13"/>
      <c r="K59" s="13"/>
      <c r="L59" s="24"/>
    </row>
    <row r="60" spans="1:12" s="23" customFormat="1" ht="72">
      <c r="A60" s="42">
        <v>6381700</v>
      </c>
      <c r="B60" s="10"/>
      <c r="C60" s="43" t="s">
        <v>51</v>
      </c>
      <c r="D60" s="44" t="s">
        <v>0</v>
      </c>
      <c r="E60" s="42" t="s">
        <v>52</v>
      </c>
      <c r="F60" s="45">
        <v>23602342</v>
      </c>
      <c r="G60" s="45">
        <f>G61</f>
        <v>23602342</v>
      </c>
      <c r="H60" s="45">
        <f t="shared" ref="H60:J60" si="13">H61</f>
        <v>23602340.93</v>
      </c>
      <c r="I60" s="45">
        <f>H60</f>
        <v>23602340.93</v>
      </c>
      <c r="J60" s="45">
        <f t="shared" si="13"/>
        <v>23602340.23</v>
      </c>
      <c r="K60" s="45">
        <f>H60-J60</f>
        <v>0.69999999925494194</v>
      </c>
      <c r="L60" s="24"/>
    </row>
    <row r="61" spans="1:12" s="23" customFormat="1" ht="25.5" customHeight="1">
      <c r="A61" s="42"/>
      <c r="B61" s="10">
        <v>4112</v>
      </c>
      <c r="C61" s="47" t="s">
        <v>45</v>
      </c>
      <c r="D61" s="10"/>
      <c r="E61" s="10"/>
      <c r="F61" s="13"/>
      <c r="G61" s="13">
        <v>23602342</v>
      </c>
      <c r="H61" s="13">
        <v>23602340.93</v>
      </c>
      <c r="I61" s="13">
        <f>H61</f>
        <v>23602340.93</v>
      </c>
      <c r="J61" s="13">
        <v>23602340.23</v>
      </c>
      <c r="K61" s="13">
        <f>H61-J61</f>
        <v>0.69999999925494194</v>
      </c>
      <c r="L61" s="24"/>
    </row>
    <row r="62" spans="1:12" s="23" customFormat="1">
      <c r="A62" s="42"/>
      <c r="B62" s="10"/>
      <c r="C62" s="27" t="s">
        <v>46</v>
      </c>
      <c r="D62" s="10"/>
      <c r="E62" s="10"/>
      <c r="F62" s="13"/>
      <c r="G62" s="13"/>
      <c r="H62" s="13"/>
      <c r="I62" s="13"/>
      <c r="J62" s="13"/>
      <c r="K62" s="13"/>
      <c r="L62" s="24"/>
    </row>
    <row r="63" spans="1:12" s="23" customFormat="1" ht="23.25" customHeight="1">
      <c r="A63" s="42">
        <v>6521700</v>
      </c>
      <c r="B63" s="10"/>
      <c r="C63" s="43" t="s">
        <v>79</v>
      </c>
      <c r="D63" s="44" t="s">
        <v>0</v>
      </c>
      <c r="E63" s="51" t="s">
        <v>47</v>
      </c>
      <c r="F63" s="45">
        <v>97474500</v>
      </c>
      <c r="G63" s="45">
        <f>G64</f>
        <v>97474500</v>
      </c>
      <c r="H63" s="45">
        <f t="shared" ref="H63:J63" si="14">H64</f>
        <v>97474500</v>
      </c>
      <c r="I63" s="45">
        <f t="shared" si="14"/>
        <v>0</v>
      </c>
      <c r="J63" s="45">
        <f t="shared" si="14"/>
        <v>97474500</v>
      </c>
      <c r="K63" s="45">
        <f>H63-J63</f>
        <v>0</v>
      </c>
      <c r="L63" s="24"/>
    </row>
    <row r="64" spans="1:12" s="23" customFormat="1" ht="26.25" customHeight="1">
      <c r="A64" s="42"/>
      <c r="B64" s="10">
        <v>2260</v>
      </c>
      <c r="C64" s="47" t="s">
        <v>49</v>
      </c>
      <c r="D64" s="10"/>
      <c r="E64" s="10"/>
      <c r="F64" s="13"/>
      <c r="G64" s="13">
        <v>97474500</v>
      </c>
      <c r="H64" s="13">
        <v>97474500</v>
      </c>
      <c r="I64" s="13"/>
      <c r="J64" s="13">
        <v>97474500</v>
      </c>
      <c r="K64" s="13">
        <f>H64-J64</f>
        <v>0</v>
      </c>
      <c r="L64" s="24"/>
    </row>
    <row r="65" spans="1:12" s="23" customFormat="1" ht="26.25" customHeight="1">
      <c r="A65" s="42"/>
      <c r="B65" s="10"/>
      <c r="C65" s="27" t="s">
        <v>56</v>
      </c>
      <c r="D65" s="10"/>
      <c r="E65" s="10"/>
      <c r="F65" s="13"/>
      <c r="G65" s="13"/>
      <c r="H65" s="13"/>
      <c r="I65" s="13"/>
      <c r="J65" s="13"/>
      <c r="K65" s="13"/>
      <c r="L65" s="24"/>
    </row>
    <row r="66" spans="1:12" s="23" customFormat="1" ht="49.5" customHeight="1">
      <c r="A66" s="42">
        <v>7761700</v>
      </c>
      <c r="B66" s="10"/>
      <c r="C66" s="46" t="s">
        <v>67</v>
      </c>
      <c r="D66" s="44" t="s">
        <v>0</v>
      </c>
      <c r="E66" s="42" t="s">
        <v>57</v>
      </c>
      <c r="F66" s="45">
        <v>19748589</v>
      </c>
      <c r="G66" s="45">
        <f>G67+G68</f>
        <v>19748589</v>
      </c>
      <c r="H66" s="45">
        <f t="shared" ref="H66:J66" si="15">H67+H68</f>
        <v>19748589</v>
      </c>
      <c r="I66" s="45">
        <f t="shared" si="15"/>
        <v>0</v>
      </c>
      <c r="J66" s="45">
        <f t="shared" si="15"/>
        <v>18239552.380000003</v>
      </c>
      <c r="K66" s="45">
        <f>H66-J66</f>
        <v>1509036.6199999973</v>
      </c>
      <c r="L66" s="24"/>
    </row>
    <row r="67" spans="1:12" s="23" customFormat="1" ht="14.25" customHeight="1">
      <c r="A67" s="42"/>
      <c r="B67" s="10">
        <v>3132</v>
      </c>
      <c r="C67" s="47" t="s">
        <v>59</v>
      </c>
      <c r="D67" s="10"/>
      <c r="E67" s="10"/>
      <c r="F67" s="13"/>
      <c r="G67" s="13">
        <v>5739335</v>
      </c>
      <c r="H67" s="13">
        <v>5739335</v>
      </c>
      <c r="I67" s="13"/>
      <c r="J67" s="13">
        <v>5486104.6600000001</v>
      </c>
      <c r="K67" s="33">
        <f t="shared" ref="K67:K68" si="16">H67-J67</f>
        <v>253230.33999999985</v>
      </c>
      <c r="L67" s="24"/>
    </row>
    <row r="68" spans="1:12" s="23" customFormat="1" ht="26.25" customHeight="1">
      <c r="A68" s="42"/>
      <c r="B68" s="10">
        <v>3210</v>
      </c>
      <c r="C68" s="47" t="s">
        <v>38</v>
      </c>
      <c r="D68" s="10"/>
      <c r="E68" s="10"/>
      <c r="F68" s="13"/>
      <c r="G68" s="13">
        <v>14009254</v>
      </c>
      <c r="H68" s="13">
        <v>14009254</v>
      </c>
      <c r="I68" s="13"/>
      <c r="J68" s="13">
        <v>12753447.720000001</v>
      </c>
      <c r="K68" s="33">
        <f t="shared" si="16"/>
        <v>1255806.2799999993</v>
      </c>
      <c r="L68" s="24"/>
    </row>
    <row r="69" spans="1:12" s="23" customFormat="1" ht="24">
      <c r="A69" s="42"/>
      <c r="B69" s="10"/>
      <c r="C69" s="27" t="s">
        <v>36</v>
      </c>
      <c r="D69" s="10"/>
      <c r="E69" s="10"/>
      <c r="F69" s="13"/>
      <c r="G69" s="13"/>
      <c r="H69" s="13"/>
      <c r="I69" s="13"/>
      <c r="J69" s="13"/>
      <c r="K69" s="13"/>
      <c r="L69" s="24"/>
    </row>
    <row r="70" spans="1:12" s="23" customFormat="1" ht="61.5" customHeight="1">
      <c r="A70" s="42">
        <v>7771700</v>
      </c>
      <c r="B70" s="10"/>
      <c r="C70" s="46" t="s">
        <v>41</v>
      </c>
      <c r="D70" s="44" t="s">
        <v>0</v>
      </c>
      <c r="E70" s="42" t="s">
        <v>93</v>
      </c>
      <c r="F70" s="45">
        <v>16121726</v>
      </c>
      <c r="G70" s="45">
        <f>G71+G72+G73</f>
        <v>16121726</v>
      </c>
      <c r="H70" s="45">
        <f>H71+H72+H73</f>
        <v>16121726</v>
      </c>
      <c r="I70" s="45">
        <f>I71+I72+I73</f>
        <v>0</v>
      </c>
      <c r="J70" s="45">
        <f>J71+J72+J73</f>
        <v>16121724.810000001</v>
      </c>
      <c r="K70" s="45">
        <f>H70-J70</f>
        <v>1.1899999994784594</v>
      </c>
      <c r="L70" s="24"/>
    </row>
    <row r="71" spans="1:12" s="23" customFormat="1">
      <c r="A71" s="42"/>
      <c r="B71" s="10">
        <v>2240</v>
      </c>
      <c r="C71" s="47" t="s">
        <v>37</v>
      </c>
      <c r="D71" s="10"/>
      <c r="E71" s="10"/>
      <c r="F71" s="13"/>
      <c r="G71" s="13">
        <v>92499</v>
      </c>
      <c r="H71" s="13">
        <v>92499</v>
      </c>
      <c r="I71" s="13"/>
      <c r="J71" s="13">
        <v>92499</v>
      </c>
      <c r="K71" s="33">
        <f>H71-J71</f>
        <v>0</v>
      </c>
      <c r="L71" s="24"/>
    </row>
    <row r="72" spans="1:12" s="23" customFormat="1">
      <c r="A72" s="42"/>
      <c r="B72" s="10">
        <v>3132</v>
      </c>
      <c r="C72" s="47" t="s">
        <v>59</v>
      </c>
      <c r="D72" s="10"/>
      <c r="E72" s="10"/>
      <c r="F72" s="13"/>
      <c r="G72" s="13">
        <v>13676409</v>
      </c>
      <c r="H72" s="13">
        <v>13676409</v>
      </c>
      <c r="I72" s="13"/>
      <c r="J72" s="13">
        <v>13676407.810000001</v>
      </c>
      <c r="K72" s="33">
        <f>H72-J72</f>
        <v>1.1899999994784594</v>
      </c>
      <c r="L72" s="24"/>
    </row>
    <row r="73" spans="1:12" s="23" customFormat="1" ht="24">
      <c r="A73" s="42"/>
      <c r="B73" s="10">
        <v>3210</v>
      </c>
      <c r="C73" s="47" t="s">
        <v>38</v>
      </c>
      <c r="D73" s="10"/>
      <c r="E73" s="10"/>
      <c r="F73" s="13"/>
      <c r="G73" s="13">
        <v>2352818</v>
      </c>
      <c r="H73" s="13">
        <v>2352818</v>
      </c>
      <c r="I73" s="13"/>
      <c r="J73" s="13">
        <v>2352818</v>
      </c>
      <c r="K73" s="33">
        <f>H73-J73</f>
        <v>0</v>
      </c>
      <c r="L73" s="24"/>
    </row>
    <row r="74" spans="1:12" s="23" customFormat="1" ht="24">
      <c r="A74" s="42">
        <v>7771710</v>
      </c>
      <c r="B74" s="10"/>
      <c r="C74" s="27" t="s">
        <v>36</v>
      </c>
      <c r="D74" s="10"/>
      <c r="E74" s="10"/>
      <c r="F74" s="13"/>
      <c r="G74" s="13"/>
      <c r="H74" s="13"/>
      <c r="I74" s="13"/>
      <c r="J74" s="13"/>
      <c r="K74" s="33"/>
      <c r="L74" s="24"/>
    </row>
    <row r="75" spans="1:12" s="23" customFormat="1" ht="60" customHeight="1">
      <c r="A75" s="42"/>
      <c r="B75" s="10"/>
      <c r="C75" s="46" t="s">
        <v>101</v>
      </c>
      <c r="D75" s="44" t="s">
        <v>0</v>
      </c>
      <c r="E75" s="42" t="s">
        <v>91</v>
      </c>
      <c r="F75" s="45">
        <v>11295905</v>
      </c>
      <c r="G75" s="45">
        <f>G76+G77</f>
        <v>11295905</v>
      </c>
      <c r="H75" s="45">
        <f t="shared" ref="H75:J75" si="17">H76+H77</f>
        <v>11295905</v>
      </c>
      <c r="I75" s="45">
        <f t="shared" si="17"/>
        <v>0</v>
      </c>
      <c r="J75" s="45">
        <f t="shared" si="17"/>
        <v>9283069.9000000004</v>
      </c>
      <c r="K75" s="45">
        <f>H75-J75</f>
        <v>2012835.0999999996</v>
      </c>
      <c r="L75" s="24"/>
    </row>
    <row r="76" spans="1:12" s="23" customFormat="1">
      <c r="A76" s="42"/>
      <c r="B76" s="10">
        <v>2240</v>
      </c>
      <c r="C76" s="47" t="s">
        <v>37</v>
      </c>
      <c r="D76" s="44"/>
      <c r="E76" s="42"/>
      <c r="F76" s="45"/>
      <c r="G76" s="13">
        <v>1695750</v>
      </c>
      <c r="H76" s="13">
        <v>1695750</v>
      </c>
      <c r="I76" s="13"/>
      <c r="J76" s="13">
        <v>1680941.98</v>
      </c>
      <c r="K76" s="13">
        <f t="shared" ref="K76:K77" si="18">H76-J76</f>
        <v>14808.020000000019</v>
      </c>
      <c r="L76" s="24"/>
    </row>
    <row r="77" spans="1:12" s="23" customFormat="1">
      <c r="A77" s="42"/>
      <c r="B77" s="10">
        <v>3132</v>
      </c>
      <c r="C77" s="47" t="s">
        <v>59</v>
      </c>
      <c r="D77" s="10"/>
      <c r="E77" s="10"/>
      <c r="F77" s="13"/>
      <c r="G77" s="13">
        <v>9600155</v>
      </c>
      <c r="H77" s="13">
        <v>9600155</v>
      </c>
      <c r="I77" s="13"/>
      <c r="J77" s="13">
        <v>7602127.9199999999</v>
      </c>
      <c r="K77" s="13">
        <f t="shared" si="18"/>
        <v>1998027.08</v>
      </c>
      <c r="L77" s="24"/>
    </row>
    <row r="78" spans="1:12" s="23" customFormat="1" ht="24">
      <c r="A78" s="42"/>
      <c r="B78" s="10"/>
      <c r="C78" s="27" t="s">
        <v>23</v>
      </c>
      <c r="D78" s="10"/>
      <c r="E78" s="10"/>
      <c r="F78" s="13"/>
      <c r="G78" s="13"/>
      <c r="H78" s="13"/>
      <c r="I78" s="13"/>
      <c r="J78" s="13"/>
      <c r="K78" s="13"/>
      <c r="L78" s="24"/>
    </row>
    <row r="79" spans="1:12" s="23" customFormat="1" ht="48">
      <c r="A79" s="42">
        <v>7801700</v>
      </c>
      <c r="B79" s="10"/>
      <c r="C79" s="43" t="s">
        <v>31</v>
      </c>
      <c r="D79" s="44" t="s">
        <v>0</v>
      </c>
      <c r="E79" s="42" t="s">
        <v>22</v>
      </c>
      <c r="F79" s="45">
        <v>100000</v>
      </c>
      <c r="G79" s="45">
        <f>G80</f>
        <v>100000</v>
      </c>
      <c r="H79" s="45">
        <f>H80</f>
        <v>100000</v>
      </c>
      <c r="I79" s="45">
        <f>I80</f>
        <v>0</v>
      </c>
      <c r="J79" s="45">
        <f>J80</f>
        <v>100000</v>
      </c>
      <c r="K79" s="45">
        <f>H79-J79</f>
        <v>0</v>
      </c>
      <c r="L79" s="24"/>
    </row>
    <row r="80" spans="1:12" s="23" customFormat="1">
      <c r="A80" s="42"/>
      <c r="B80" s="10">
        <v>2730</v>
      </c>
      <c r="C80" s="47" t="s">
        <v>19</v>
      </c>
      <c r="D80" s="10"/>
      <c r="E80" s="10"/>
      <c r="F80" s="13"/>
      <c r="G80" s="13">
        <v>100000</v>
      </c>
      <c r="H80" s="13">
        <v>100000</v>
      </c>
      <c r="I80" s="13"/>
      <c r="J80" s="13">
        <v>100000</v>
      </c>
      <c r="K80" s="13">
        <f>H80-J80</f>
        <v>0</v>
      </c>
      <c r="L80" s="24"/>
    </row>
    <row r="81" spans="1:12" s="23" customFormat="1" ht="24">
      <c r="A81" s="42"/>
      <c r="B81" s="10"/>
      <c r="C81" s="27" t="s">
        <v>24</v>
      </c>
      <c r="D81" s="10"/>
      <c r="E81" s="10"/>
      <c r="F81" s="13"/>
      <c r="G81" s="13"/>
      <c r="H81" s="13"/>
      <c r="I81" s="13"/>
      <c r="J81" s="13"/>
      <c r="K81" s="13"/>
      <c r="L81" s="24"/>
    </row>
    <row r="82" spans="1:12" s="23" customFormat="1" ht="48">
      <c r="A82" s="42">
        <v>7811700</v>
      </c>
      <c r="B82" s="42"/>
      <c r="C82" s="43" t="s">
        <v>31</v>
      </c>
      <c r="D82" s="44" t="s">
        <v>0</v>
      </c>
      <c r="E82" s="42" t="s">
        <v>22</v>
      </c>
      <c r="F82" s="45">
        <v>100000</v>
      </c>
      <c r="G82" s="45">
        <f>G83</f>
        <v>100000</v>
      </c>
      <c r="H82" s="45">
        <f>H83</f>
        <v>100000</v>
      </c>
      <c r="I82" s="45">
        <f>I83</f>
        <v>0</v>
      </c>
      <c r="J82" s="45">
        <f>J83</f>
        <v>100000</v>
      </c>
      <c r="K82" s="45">
        <f>H82-J82</f>
        <v>0</v>
      </c>
      <c r="L82" s="24"/>
    </row>
    <row r="83" spans="1:12" s="23" customFormat="1">
      <c r="A83" s="42"/>
      <c r="B83" s="10">
        <v>2730</v>
      </c>
      <c r="C83" s="47" t="s">
        <v>19</v>
      </c>
      <c r="D83" s="10"/>
      <c r="E83" s="10"/>
      <c r="F83" s="13"/>
      <c r="G83" s="13">
        <v>100000</v>
      </c>
      <c r="H83" s="13">
        <v>100000</v>
      </c>
      <c r="I83" s="13"/>
      <c r="J83" s="13">
        <v>100000</v>
      </c>
      <c r="K83" s="13">
        <f>H83-J83</f>
        <v>0</v>
      </c>
      <c r="L83" s="24"/>
    </row>
    <row r="84" spans="1:12" s="23" customFormat="1" ht="24">
      <c r="A84" s="42"/>
      <c r="B84" s="10"/>
      <c r="C84" s="27" t="s">
        <v>25</v>
      </c>
      <c r="D84" s="10"/>
      <c r="E84" s="10"/>
      <c r="F84" s="13"/>
      <c r="G84" s="13"/>
      <c r="H84" s="13"/>
      <c r="I84" s="13"/>
      <c r="J84" s="13"/>
      <c r="K84" s="13"/>
      <c r="L84" s="24"/>
    </row>
    <row r="85" spans="1:12" s="23" customFormat="1" ht="48">
      <c r="A85" s="42">
        <v>7821700</v>
      </c>
      <c r="B85" s="50"/>
      <c r="C85" s="43" t="s">
        <v>31</v>
      </c>
      <c r="D85" s="44" t="s">
        <v>0</v>
      </c>
      <c r="E85" s="42" t="s">
        <v>22</v>
      </c>
      <c r="F85" s="45">
        <v>100000</v>
      </c>
      <c r="G85" s="45">
        <f>G86</f>
        <v>100000</v>
      </c>
      <c r="H85" s="45">
        <f>H86</f>
        <v>100000</v>
      </c>
      <c r="I85" s="45">
        <f>I86</f>
        <v>0</v>
      </c>
      <c r="J85" s="45">
        <f>J86</f>
        <v>100000</v>
      </c>
      <c r="K85" s="45">
        <f>H85-J85</f>
        <v>0</v>
      </c>
      <c r="L85" s="24"/>
    </row>
    <row r="86" spans="1:12" s="23" customFormat="1">
      <c r="A86" s="42"/>
      <c r="B86" s="44">
        <v>2730</v>
      </c>
      <c r="C86" s="47" t="s">
        <v>19</v>
      </c>
      <c r="D86" s="44"/>
      <c r="E86" s="42"/>
      <c r="F86" s="45"/>
      <c r="G86" s="13">
        <v>100000</v>
      </c>
      <c r="H86" s="13">
        <v>100000</v>
      </c>
      <c r="I86" s="13"/>
      <c r="J86" s="13">
        <v>100000</v>
      </c>
      <c r="K86" s="13">
        <f>H86-J86</f>
        <v>0</v>
      </c>
      <c r="L86" s="24"/>
    </row>
    <row r="87" spans="1:12" s="23" customFormat="1" ht="24">
      <c r="A87" s="42"/>
      <c r="B87" s="44"/>
      <c r="C87" s="27" t="s">
        <v>54</v>
      </c>
      <c r="D87" s="44"/>
      <c r="E87" s="42"/>
      <c r="F87" s="45"/>
      <c r="G87" s="13"/>
      <c r="H87" s="13"/>
      <c r="I87" s="13"/>
      <c r="J87" s="13"/>
      <c r="K87" s="13"/>
      <c r="L87" s="24"/>
    </row>
    <row r="88" spans="1:12" s="23" customFormat="1" ht="72">
      <c r="A88" s="42">
        <v>7831700</v>
      </c>
      <c r="B88" s="44"/>
      <c r="C88" s="43" t="s">
        <v>68</v>
      </c>
      <c r="D88" s="44" t="s">
        <v>0</v>
      </c>
      <c r="E88" s="42" t="s">
        <v>55</v>
      </c>
      <c r="F88" s="45">
        <v>20479156</v>
      </c>
      <c r="G88" s="45">
        <f>G89</f>
        <v>20479156</v>
      </c>
      <c r="H88" s="45">
        <f t="shared" ref="H88:J88" si="19">H89</f>
        <v>20479156</v>
      </c>
      <c r="I88" s="45">
        <f t="shared" si="19"/>
        <v>0</v>
      </c>
      <c r="J88" s="45">
        <f t="shared" si="19"/>
        <v>6084979</v>
      </c>
      <c r="K88" s="45">
        <f>H88-J88</f>
        <v>14394177</v>
      </c>
      <c r="L88" s="24"/>
    </row>
    <row r="89" spans="1:12" s="23" customFormat="1" ht="24">
      <c r="A89" s="42"/>
      <c r="B89" s="44">
        <v>3122</v>
      </c>
      <c r="C89" s="47" t="s">
        <v>64</v>
      </c>
      <c r="D89" s="44"/>
      <c r="E89" s="42"/>
      <c r="F89" s="45"/>
      <c r="G89" s="13">
        <v>20479156</v>
      </c>
      <c r="H89" s="13">
        <v>20479156</v>
      </c>
      <c r="I89" s="13"/>
      <c r="J89" s="13">
        <v>6084979</v>
      </c>
      <c r="K89" s="13">
        <f>H89-J89</f>
        <v>14394177</v>
      </c>
      <c r="L89" s="24"/>
    </row>
    <row r="90" spans="1:12" s="23" customFormat="1" ht="24">
      <c r="A90" s="42"/>
      <c r="B90" s="44"/>
      <c r="C90" s="27" t="s">
        <v>28</v>
      </c>
      <c r="D90" s="44"/>
      <c r="E90" s="42"/>
      <c r="F90" s="45"/>
      <c r="G90" s="13"/>
      <c r="H90" s="13"/>
      <c r="I90" s="13"/>
      <c r="J90" s="13"/>
      <c r="K90" s="13"/>
      <c r="L90" s="24"/>
    </row>
    <row r="91" spans="1:12" s="23" customFormat="1" ht="48">
      <c r="A91" s="42">
        <v>7841700</v>
      </c>
      <c r="B91" s="44"/>
      <c r="C91" s="43" t="s">
        <v>31</v>
      </c>
      <c r="D91" s="44" t="s">
        <v>0</v>
      </c>
      <c r="E91" s="42" t="s">
        <v>22</v>
      </c>
      <c r="F91" s="45">
        <v>100000</v>
      </c>
      <c r="G91" s="45">
        <f>G92</f>
        <v>100000</v>
      </c>
      <c r="H91" s="45">
        <f>H92</f>
        <v>100000</v>
      </c>
      <c r="I91" s="45">
        <f>I92</f>
        <v>0</v>
      </c>
      <c r="J91" s="45">
        <f>J92</f>
        <v>100000</v>
      </c>
      <c r="K91" s="45">
        <f>H91-J91</f>
        <v>0</v>
      </c>
      <c r="L91" s="24"/>
    </row>
    <row r="92" spans="1:12" s="23" customFormat="1">
      <c r="A92" s="42"/>
      <c r="B92" s="44">
        <v>2730</v>
      </c>
      <c r="C92" s="47" t="s">
        <v>19</v>
      </c>
      <c r="D92" s="44"/>
      <c r="E92" s="42"/>
      <c r="F92" s="45"/>
      <c r="G92" s="13">
        <v>100000</v>
      </c>
      <c r="H92" s="13">
        <v>100000</v>
      </c>
      <c r="I92" s="13"/>
      <c r="J92" s="13">
        <v>100000</v>
      </c>
      <c r="K92" s="33">
        <f>H92-J92</f>
        <v>0</v>
      </c>
      <c r="L92" s="24"/>
    </row>
    <row r="93" spans="1:12" s="23" customFormat="1" ht="24">
      <c r="A93" s="42"/>
      <c r="B93" s="44"/>
      <c r="C93" s="27" t="s">
        <v>71</v>
      </c>
      <c r="D93" s="44"/>
      <c r="E93" s="42"/>
      <c r="F93" s="45"/>
      <c r="G93" s="13"/>
      <c r="H93" s="13"/>
      <c r="I93" s="13"/>
      <c r="J93" s="13"/>
      <c r="K93" s="33"/>
      <c r="L93" s="24"/>
    </row>
    <row r="94" spans="1:12" s="23" customFormat="1" ht="63" customHeight="1">
      <c r="A94" s="42">
        <v>7851700</v>
      </c>
      <c r="B94" s="44"/>
      <c r="C94" s="43" t="s">
        <v>78</v>
      </c>
      <c r="D94" s="44" t="s">
        <v>0</v>
      </c>
      <c r="E94" s="42" t="s">
        <v>72</v>
      </c>
      <c r="F94" s="45">
        <v>41986100</v>
      </c>
      <c r="G94" s="45">
        <f t="shared" ref="G94:J94" si="20">G95</f>
        <v>41986100</v>
      </c>
      <c r="H94" s="45">
        <f t="shared" si="20"/>
        <v>41986100</v>
      </c>
      <c r="I94" s="45">
        <f t="shared" si="20"/>
        <v>0</v>
      </c>
      <c r="J94" s="45">
        <f t="shared" si="20"/>
        <v>41986100</v>
      </c>
      <c r="K94" s="45">
        <f>H94-J94</f>
        <v>0</v>
      </c>
      <c r="L94" s="24"/>
    </row>
    <row r="95" spans="1:12" s="23" customFormat="1" ht="24">
      <c r="A95" s="42"/>
      <c r="B95" s="44">
        <v>3122</v>
      </c>
      <c r="C95" s="47" t="s">
        <v>107</v>
      </c>
      <c r="D95" s="44"/>
      <c r="E95" s="42"/>
      <c r="F95" s="45"/>
      <c r="G95" s="13">
        <v>41986100</v>
      </c>
      <c r="H95" s="13">
        <v>41986100</v>
      </c>
      <c r="I95" s="13"/>
      <c r="J95" s="13">
        <v>41986100</v>
      </c>
      <c r="K95" s="33">
        <f>H95-J95</f>
        <v>0</v>
      </c>
      <c r="L95" s="24"/>
    </row>
    <row r="96" spans="1:12" s="23" customFormat="1" ht="24">
      <c r="A96" s="42"/>
      <c r="B96" s="42"/>
      <c r="C96" s="27" t="s">
        <v>26</v>
      </c>
      <c r="D96" s="44"/>
      <c r="E96" s="42"/>
      <c r="F96" s="45"/>
      <c r="G96" s="13"/>
      <c r="H96" s="13"/>
      <c r="I96" s="13"/>
      <c r="J96" s="13"/>
      <c r="K96" s="13"/>
      <c r="L96" s="24"/>
    </row>
    <row r="97" spans="1:12" s="23" customFormat="1" ht="48">
      <c r="A97" s="42">
        <v>7921700</v>
      </c>
      <c r="B97" s="42"/>
      <c r="C97" s="43" t="s">
        <v>31</v>
      </c>
      <c r="D97" s="44" t="s">
        <v>0</v>
      </c>
      <c r="E97" s="42" t="s">
        <v>22</v>
      </c>
      <c r="F97" s="45">
        <v>100000</v>
      </c>
      <c r="G97" s="45">
        <f>G98</f>
        <v>100000</v>
      </c>
      <c r="H97" s="45">
        <f>H98</f>
        <v>100000</v>
      </c>
      <c r="I97" s="45">
        <f>I98</f>
        <v>0</v>
      </c>
      <c r="J97" s="45">
        <f>J98</f>
        <v>100000</v>
      </c>
      <c r="K97" s="45">
        <f>H97-J97</f>
        <v>0</v>
      </c>
      <c r="L97" s="24"/>
    </row>
    <row r="98" spans="1:12" s="23" customFormat="1">
      <c r="A98" s="42"/>
      <c r="B98" s="44">
        <v>2730</v>
      </c>
      <c r="C98" s="47" t="s">
        <v>19</v>
      </c>
      <c r="D98" s="44"/>
      <c r="E98" s="42"/>
      <c r="F98" s="45"/>
      <c r="G98" s="13">
        <v>100000</v>
      </c>
      <c r="H98" s="13">
        <v>100000</v>
      </c>
      <c r="I98" s="13"/>
      <c r="J98" s="13">
        <v>100000</v>
      </c>
      <c r="K98" s="13">
        <f>H98-J98</f>
        <v>0</v>
      </c>
      <c r="L98" s="24"/>
    </row>
    <row r="99" spans="1:12" s="23" customFormat="1" ht="24">
      <c r="A99" s="42"/>
      <c r="B99" s="44"/>
      <c r="C99" s="27" t="s">
        <v>27</v>
      </c>
      <c r="D99" s="44"/>
      <c r="E99" s="42"/>
      <c r="F99" s="45"/>
      <c r="G99" s="13"/>
      <c r="H99" s="13"/>
      <c r="I99" s="13"/>
      <c r="J99" s="13"/>
      <c r="K99" s="13"/>
      <c r="L99" s="24"/>
    </row>
    <row r="100" spans="1:12" s="23" customFormat="1" ht="48.75" customHeight="1">
      <c r="A100" s="42">
        <v>7941700</v>
      </c>
      <c r="B100" s="10"/>
      <c r="C100" s="46" t="s">
        <v>31</v>
      </c>
      <c r="D100" s="44" t="s">
        <v>0</v>
      </c>
      <c r="E100" s="42" t="s">
        <v>22</v>
      </c>
      <c r="F100" s="45">
        <v>100000</v>
      </c>
      <c r="G100" s="45">
        <f>G101</f>
        <v>100000</v>
      </c>
      <c r="H100" s="45">
        <f>H101</f>
        <v>100000</v>
      </c>
      <c r="I100" s="45">
        <f>I101</f>
        <v>0</v>
      </c>
      <c r="J100" s="45">
        <f>J101</f>
        <v>100000</v>
      </c>
      <c r="K100" s="45">
        <f>H100-J100</f>
        <v>0</v>
      </c>
      <c r="L100" s="24"/>
    </row>
    <row r="101" spans="1:12" s="23" customFormat="1" ht="14.25" customHeight="1">
      <c r="A101" s="10"/>
      <c r="B101" s="10">
        <v>2730</v>
      </c>
      <c r="C101" s="47" t="s">
        <v>19</v>
      </c>
      <c r="D101" s="10"/>
      <c r="E101" s="10"/>
      <c r="F101" s="13"/>
      <c r="G101" s="13">
        <v>100000</v>
      </c>
      <c r="H101" s="13">
        <v>100000</v>
      </c>
      <c r="I101" s="13"/>
      <c r="J101" s="13">
        <v>100000</v>
      </c>
      <c r="K101" s="33">
        <f>H101-J101</f>
        <v>0</v>
      </c>
      <c r="L101" s="24"/>
    </row>
    <row r="102" spans="1:12" s="23" customFormat="1" ht="14.25" customHeight="1">
      <c r="A102" s="10"/>
      <c r="B102" s="10"/>
      <c r="C102" s="27" t="s">
        <v>76</v>
      </c>
      <c r="D102" s="10"/>
      <c r="E102" s="10"/>
      <c r="F102" s="13"/>
      <c r="G102" s="13"/>
      <c r="H102" s="13"/>
      <c r="I102" s="13"/>
      <c r="J102" s="13"/>
      <c r="K102" s="33"/>
      <c r="L102" s="24"/>
    </row>
    <row r="103" spans="1:12" s="23" customFormat="1" ht="47.25" customHeight="1">
      <c r="A103" s="42">
        <v>7951700</v>
      </c>
      <c r="B103" s="10"/>
      <c r="C103" s="46" t="s">
        <v>97</v>
      </c>
      <c r="D103" s="44" t="s">
        <v>0</v>
      </c>
      <c r="E103" s="42" t="s">
        <v>77</v>
      </c>
      <c r="F103" s="45">
        <v>100000000</v>
      </c>
      <c r="G103" s="45">
        <f>G104+G105+G106</f>
        <v>100000000</v>
      </c>
      <c r="H103" s="45">
        <f t="shared" ref="H103:J103" si="21">H104+H105+H106</f>
        <v>12514422</v>
      </c>
      <c r="I103" s="45">
        <f t="shared" si="21"/>
        <v>0</v>
      </c>
      <c r="J103" s="45">
        <f t="shared" si="21"/>
        <v>9079799.5300000012</v>
      </c>
      <c r="K103" s="45">
        <f>H103-J103</f>
        <v>3434622.4699999988</v>
      </c>
      <c r="L103" s="24"/>
    </row>
    <row r="104" spans="1:12" s="23" customFormat="1" ht="24">
      <c r="A104" s="10"/>
      <c r="B104" s="10">
        <v>3121</v>
      </c>
      <c r="C104" s="52" t="s">
        <v>106</v>
      </c>
      <c r="D104" s="10"/>
      <c r="E104" s="10"/>
      <c r="F104" s="13"/>
      <c r="G104" s="13">
        <v>30000000</v>
      </c>
      <c r="H104" s="13">
        <v>6355602</v>
      </c>
      <c r="I104" s="13"/>
      <c r="J104" s="13">
        <v>5649706.9000000004</v>
      </c>
      <c r="K104" s="13">
        <f t="shared" ref="K104:K106" si="22">H104-J104</f>
        <v>705895.09999999963</v>
      </c>
      <c r="L104" s="24"/>
    </row>
    <row r="105" spans="1:12" s="23" customFormat="1">
      <c r="A105" s="10"/>
      <c r="B105" s="10">
        <v>3131</v>
      </c>
      <c r="C105" s="52" t="s">
        <v>82</v>
      </c>
      <c r="D105" s="10"/>
      <c r="E105" s="10"/>
      <c r="F105" s="13"/>
      <c r="G105" s="13">
        <v>45000000</v>
      </c>
      <c r="H105" s="13">
        <v>2740513</v>
      </c>
      <c r="I105" s="13"/>
      <c r="J105" s="13">
        <v>270865.78999999998</v>
      </c>
      <c r="K105" s="13">
        <f t="shared" si="22"/>
        <v>2469647.21</v>
      </c>
      <c r="L105" s="24"/>
    </row>
    <row r="106" spans="1:12" s="23" customFormat="1">
      <c r="A106" s="10"/>
      <c r="B106" s="10">
        <v>3132</v>
      </c>
      <c r="C106" s="52" t="s">
        <v>59</v>
      </c>
      <c r="D106" s="10"/>
      <c r="E106" s="10"/>
      <c r="F106" s="13"/>
      <c r="G106" s="13">
        <v>25000000</v>
      </c>
      <c r="H106" s="13">
        <v>3418307</v>
      </c>
      <c r="I106" s="13"/>
      <c r="J106" s="13">
        <v>3159226.84</v>
      </c>
      <c r="K106" s="13">
        <f t="shared" si="22"/>
        <v>259080.16000000015</v>
      </c>
      <c r="L106" s="24"/>
    </row>
    <row r="107" spans="1:12" s="23" customFormat="1" ht="51.75" customHeight="1">
      <c r="A107" s="42">
        <v>7951710</v>
      </c>
      <c r="B107" s="10"/>
      <c r="C107" s="43" t="s">
        <v>92</v>
      </c>
      <c r="D107" s="44" t="s">
        <v>0</v>
      </c>
      <c r="E107" s="42" t="s">
        <v>83</v>
      </c>
      <c r="F107" s="45">
        <v>16007192</v>
      </c>
      <c r="G107" s="45">
        <f>G108+G109+G110</f>
        <v>16007192</v>
      </c>
      <c r="H107" s="45">
        <f t="shared" ref="H107:J107" si="23">H108+H109+H110</f>
        <v>16007192</v>
      </c>
      <c r="I107" s="45">
        <f t="shared" si="23"/>
        <v>0</v>
      </c>
      <c r="J107" s="45">
        <f t="shared" si="23"/>
        <v>14716117.48</v>
      </c>
      <c r="K107" s="45">
        <f>H107-J107</f>
        <v>1291074.5199999996</v>
      </c>
      <c r="L107" s="24"/>
    </row>
    <row r="108" spans="1:12" s="23" customFormat="1">
      <c r="A108" s="42"/>
      <c r="B108" s="10">
        <v>2240</v>
      </c>
      <c r="C108" s="52" t="s">
        <v>37</v>
      </c>
      <c r="D108" s="44"/>
      <c r="E108" s="42"/>
      <c r="F108" s="45"/>
      <c r="G108" s="13">
        <v>440106</v>
      </c>
      <c r="H108" s="13">
        <v>440106</v>
      </c>
      <c r="I108" s="13"/>
      <c r="J108" s="13">
        <v>162431.96</v>
      </c>
      <c r="K108" s="13">
        <f t="shared" ref="K108:K110" si="24">H108-J108</f>
        <v>277674.04000000004</v>
      </c>
      <c r="L108" s="24"/>
    </row>
    <row r="109" spans="1:12" s="23" customFormat="1">
      <c r="A109" s="42"/>
      <c r="B109" s="10">
        <v>3131</v>
      </c>
      <c r="C109" s="52" t="s">
        <v>82</v>
      </c>
      <c r="D109" s="44"/>
      <c r="E109" s="42"/>
      <c r="F109" s="45"/>
      <c r="G109" s="13">
        <v>610072</v>
      </c>
      <c r="H109" s="13">
        <v>610072</v>
      </c>
      <c r="I109" s="13"/>
      <c r="J109" s="13"/>
      <c r="K109" s="13">
        <f t="shared" si="24"/>
        <v>610072</v>
      </c>
      <c r="L109" s="24"/>
    </row>
    <row r="110" spans="1:12" s="23" customFormat="1">
      <c r="A110" s="10"/>
      <c r="B110" s="10">
        <v>3132</v>
      </c>
      <c r="C110" s="52" t="s">
        <v>59</v>
      </c>
      <c r="D110" s="10"/>
      <c r="E110" s="10"/>
      <c r="F110" s="13"/>
      <c r="G110" s="13">
        <v>14957014</v>
      </c>
      <c r="H110" s="13">
        <v>14957014</v>
      </c>
      <c r="I110" s="13"/>
      <c r="J110" s="13">
        <v>14553685.52</v>
      </c>
      <c r="K110" s="13">
        <f t="shared" si="24"/>
        <v>403328.48000000045</v>
      </c>
      <c r="L110" s="24"/>
    </row>
    <row r="111" spans="1:12" s="23" customFormat="1" ht="28.5" customHeight="1">
      <c r="A111" s="10"/>
      <c r="B111" s="10"/>
      <c r="C111" s="27" t="s">
        <v>29</v>
      </c>
      <c r="D111" s="10"/>
      <c r="E111" s="10"/>
      <c r="F111" s="13"/>
      <c r="G111" s="13"/>
      <c r="H111" s="13"/>
      <c r="I111" s="13"/>
      <c r="J111" s="13"/>
      <c r="K111" s="33"/>
      <c r="L111" s="24"/>
    </row>
    <row r="112" spans="1:12" s="23" customFormat="1" ht="24" customHeight="1">
      <c r="A112" s="10"/>
      <c r="B112" s="10"/>
      <c r="C112" s="27" t="s">
        <v>21</v>
      </c>
      <c r="D112" s="10"/>
      <c r="E112" s="10"/>
      <c r="F112" s="13"/>
      <c r="G112" s="13"/>
      <c r="H112" s="13"/>
      <c r="I112" s="13"/>
      <c r="J112" s="13"/>
      <c r="K112" s="33"/>
      <c r="L112" s="24"/>
    </row>
    <row r="113" spans="1:13" s="23" customFormat="1" ht="75" customHeight="1">
      <c r="A113" s="10"/>
      <c r="B113" s="10"/>
      <c r="C113" s="43" t="s">
        <v>108</v>
      </c>
      <c r="D113" s="44" t="s">
        <v>0</v>
      </c>
      <c r="E113" s="42" t="s">
        <v>109</v>
      </c>
      <c r="F113" s="45">
        <v>105983571</v>
      </c>
      <c r="G113" s="13"/>
      <c r="H113" s="13"/>
      <c r="I113" s="13"/>
      <c r="J113" s="13"/>
      <c r="K113" s="33"/>
      <c r="L113" s="24"/>
    </row>
    <row r="114" spans="1:13" s="23" customFormat="1" ht="15" customHeight="1">
      <c r="A114" s="10"/>
      <c r="B114" s="10"/>
      <c r="C114" s="27" t="s">
        <v>50</v>
      </c>
      <c r="D114" s="44"/>
      <c r="E114" s="42"/>
      <c r="F114" s="45"/>
      <c r="G114" s="13"/>
      <c r="H114" s="13"/>
      <c r="I114" s="13"/>
      <c r="J114" s="13"/>
      <c r="K114" s="33"/>
      <c r="L114" s="24"/>
    </row>
    <row r="115" spans="1:13" s="23" customFormat="1" ht="70.5" customHeight="1">
      <c r="A115" s="10"/>
      <c r="B115" s="10"/>
      <c r="C115" s="43" t="s">
        <v>51</v>
      </c>
      <c r="D115" s="44" t="s">
        <v>0</v>
      </c>
      <c r="E115" s="42" t="s">
        <v>52</v>
      </c>
      <c r="F115" s="45">
        <v>4397658</v>
      </c>
      <c r="G115" s="13"/>
      <c r="H115" s="13"/>
      <c r="I115" s="13"/>
      <c r="J115" s="13"/>
      <c r="K115" s="33"/>
      <c r="L115" s="24"/>
    </row>
    <row r="116" spans="1:13" s="23" customFormat="1" ht="13.5" customHeight="1">
      <c r="A116" s="10"/>
      <c r="B116" s="10"/>
      <c r="C116" s="34"/>
      <c r="D116" s="10"/>
      <c r="E116" s="35"/>
      <c r="F116" s="13"/>
      <c r="G116" s="13"/>
      <c r="H116" s="13"/>
      <c r="I116" s="13"/>
      <c r="J116" s="13"/>
      <c r="K116" s="33"/>
      <c r="L116" s="24"/>
    </row>
    <row r="117" spans="1:13" s="23" customFormat="1" ht="25.5" customHeight="1">
      <c r="A117" s="28"/>
      <c r="B117" s="28"/>
      <c r="C117" s="29"/>
      <c r="D117" s="28"/>
      <c r="E117" s="30"/>
      <c r="F117" s="31"/>
      <c r="G117" s="31"/>
      <c r="H117" s="31"/>
      <c r="I117" s="31"/>
      <c r="J117" s="31"/>
      <c r="K117" s="32"/>
      <c r="L117" s="24"/>
    </row>
    <row r="118" spans="1:13" ht="10.5" customHeight="1"/>
    <row r="119" spans="1:13" s="14" customFormat="1" ht="27" customHeight="1">
      <c r="A119" s="59"/>
      <c r="B119" s="60"/>
      <c r="C119" s="61"/>
      <c r="D119" s="62"/>
      <c r="E119" s="63"/>
      <c r="F119" s="63"/>
      <c r="G119" s="64"/>
      <c r="H119" s="65"/>
      <c r="I119" s="66"/>
      <c r="J119" s="67"/>
      <c r="K119" s="68"/>
      <c r="L119" s="78"/>
      <c r="M119" s="78"/>
    </row>
    <row r="120" spans="1:13" s="14" customFormat="1" ht="15" customHeight="1">
      <c r="A120" s="59"/>
      <c r="B120" s="60"/>
      <c r="C120" s="61"/>
      <c r="D120" s="62"/>
      <c r="E120" s="63"/>
      <c r="F120" s="63"/>
      <c r="G120" s="64"/>
      <c r="H120" s="65"/>
      <c r="I120" s="66"/>
      <c r="J120" s="69"/>
      <c r="K120" s="69"/>
      <c r="L120" s="55"/>
      <c r="M120" s="55"/>
    </row>
    <row r="121" spans="1:13" s="14" customFormat="1" ht="15" customHeight="1">
      <c r="A121" s="59"/>
      <c r="B121" s="60"/>
      <c r="C121" s="61"/>
      <c r="D121" s="62"/>
      <c r="E121" s="63"/>
      <c r="F121" s="63"/>
      <c r="G121" s="64"/>
      <c r="H121" s="65"/>
      <c r="I121" s="66"/>
      <c r="J121" s="69"/>
      <c r="K121" s="69"/>
      <c r="L121" s="55"/>
      <c r="M121" s="55"/>
    </row>
    <row r="122" spans="1:13" s="14" customFormat="1" ht="12.75" customHeight="1">
      <c r="A122" s="59"/>
      <c r="B122" s="60"/>
      <c r="C122" s="61"/>
      <c r="D122" s="62"/>
      <c r="E122" s="63"/>
      <c r="F122" s="63"/>
      <c r="G122" s="64"/>
      <c r="H122" s="65"/>
      <c r="I122" s="66"/>
      <c r="J122" s="70"/>
      <c r="K122" s="70"/>
    </row>
    <row r="123" spans="1:13" s="14" customFormat="1" ht="34.5" customHeight="1">
      <c r="A123" s="61"/>
      <c r="B123" s="61"/>
      <c r="C123" s="61"/>
      <c r="D123" s="61"/>
      <c r="E123" s="61"/>
      <c r="F123" s="61"/>
      <c r="G123" s="71"/>
      <c r="H123" s="61"/>
      <c r="I123" s="61"/>
      <c r="J123" s="61"/>
      <c r="K123" s="72"/>
    </row>
    <row r="124" spans="1:13" s="14" customFormat="1" ht="27.75" customHeight="1">
      <c r="A124" s="59"/>
      <c r="B124" s="60"/>
      <c r="C124" s="61"/>
      <c r="D124" s="62"/>
      <c r="E124" s="63"/>
      <c r="F124" s="63"/>
      <c r="G124" s="64"/>
      <c r="H124" s="65"/>
      <c r="I124" s="66"/>
      <c r="J124" s="70"/>
      <c r="K124" s="70"/>
    </row>
    <row r="125" spans="1:13" s="14" customFormat="1" ht="12.75" customHeight="1">
      <c r="A125" s="61"/>
      <c r="B125" s="73"/>
      <c r="C125" s="73"/>
      <c r="D125" s="60"/>
      <c r="E125" s="74"/>
      <c r="F125" s="65"/>
      <c r="G125" s="65"/>
      <c r="H125" s="65"/>
      <c r="I125" s="75"/>
      <c r="J125" s="79"/>
      <c r="K125" s="79"/>
    </row>
    <row r="126" spans="1:13" s="14" customFormat="1" ht="12.75" customHeight="1">
      <c r="A126" s="61"/>
      <c r="B126" s="60"/>
      <c r="C126" s="61"/>
      <c r="D126" s="65"/>
      <c r="E126" s="65"/>
      <c r="F126" s="65"/>
      <c r="G126" s="65"/>
      <c r="H126" s="65"/>
      <c r="I126" s="61"/>
      <c r="J126" s="69"/>
      <c r="K126" s="69"/>
    </row>
    <row r="127" spans="1:13" ht="26.25">
      <c r="A127" s="65"/>
      <c r="B127" s="60"/>
      <c r="C127" s="65"/>
      <c r="D127" s="65"/>
      <c r="E127" s="65"/>
      <c r="F127" s="65"/>
      <c r="G127" s="65"/>
      <c r="H127" s="65"/>
      <c r="I127" s="65"/>
      <c r="J127" s="76"/>
      <c r="K127" s="60"/>
      <c r="L127" s="54"/>
      <c r="M127" s="56"/>
    </row>
    <row r="128" spans="1:13" ht="18">
      <c r="A128" s="57"/>
      <c r="B128" s="58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8">
      <c r="A129" s="57"/>
      <c r="B129" s="58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8">
      <c r="A130" s="57"/>
      <c r="B130" s="58"/>
      <c r="C130" s="57"/>
      <c r="D130" s="57"/>
      <c r="E130" s="57"/>
      <c r="F130" s="57"/>
      <c r="G130" s="57"/>
      <c r="H130" s="57"/>
      <c r="I130" s="57"/>
      <c r="J130" s="57"/>
      <c r="K130" s="57"/>
    </row>
  </sheetData>
  <mergeCells count="15">
    <mergeCell ref="I1:K1"/>
    <mergeCell ref="H6:I6"/>
    <mergeCell ref="F6:F7"/>
    <mergeCell ref="A3:K3"/>
    <mergeCell ref="A6:A7"/>
    <mergeCell ref="B6:B7"/>
    <mergeCell ref="J6:J7"/>
    <mergeCell ref="L119:M119"/>
    <mergeCell ref="J125:K125"/>
    <mergeCell ref="A2:K2"/>
    <mergeCell ref="G6:G7"/>
    <mergeCell ref="C6:C7"/>
    <mergeCell ref="K6:K7"/>
    <mergeCell ref="E6:E7"/>
    <mergeCell ref="D6:D7"/>
  </mergeCells>
  <phoneticPr fontId="0" type="noConversion"/>
  <printOptions horizontalCentered="1"/>
  <pageMargins left="7.874015748031496E-2" right="7.874015748031496E-2" top="0.59055118110236227" bottom="0.6692913385826772" header="0" footer="0.43307086614173229"/>
  <pageSetup paperSize="9" scale="9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REZ-FO-рік2018</vt:lpstr>
      <vt:lpstr>'REZ-FO-рік2018'!Заголовки_для_печати</vt:lpstr>
      <vt:lpstr>'REZ-FO-рік2018'!Область_печати</vt:lpstr>
    </vt:vector>
  </TitlesOfParts>
  <Company>DKU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g_slivkina</dc:creator>
  <cp:lastModifiedBy>g_rosynska</cp:lastModifiedBy>
  <cp:lastPrinted>2019-03-18T08:45:38Z</cp:lastPrinted>
  <dcterms:created xsi:type="dcterms:W3CDTF">2007-03-06T09:12:15Z</dcterms:created>
  <dcterms:modified xsi:type="dcterms:W3CDTF">2019-03-18T08:50:40Z</dcterms:modified>
</cp:coreProperties>
</file>