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30" windowWidth="19830" windowHeight="8580"/>
  </bookViews>
  <sheets>
    <sheet name="ZVED_BOR %" sheetId="18" r:id="rId1"/>
  </sheets>
  <externalReferences>
    <externalReference r:id="rId2"/>
  </externalReferences>
  <definedNames>
    <definedName name="_xlnm._FilterDatabase" localSheetId="0" hidden="1">'ZVED_BOR %'!$A$8:$AU$8</definedName>
    <definedName name="_xlnm.Print_Area" localSheetId="0">'ZVED_BOR %'!$A$1:$O$36</definedName>
    <definedName name="пуст">#REF!</definedName>
  </definedNames>
  <calcPr calcId="125725"/>
</workbook>
</file>

<file path=xl/calcChain.xml><?xml version="1.0" encoding="utf-8"?>
<calcChain xmlns="http://schemas.openxmlformats.org/spreadsheetml/2006/main">
  <c r="N36" i="18"/>
  <c r="L35"/>
  <c r="J35"/>
  <c r="I35"/>
  <c r="M35"/>
  <c r="O35"/>
  <c r="H35"/>
  <c r="E35"/>
  <c r="K35"/>
  <c r="G34"/>
  <c r="F34"/>
  <c r="H34"/>
  <c r="D34"/>
  <c r="L34"/>
  <c r="C34"/>
  <c r="I34"/>
  <c r="M34"/>
  <c r="O34"/>
  <c r="G33"/>
  <c r="F33"/>
  <c r="H33"/>
  <c r="D33"/>
  <c r="L33"/>
  <c r="C33"/>
  <c r="I33"/>
  <c r="M33"/>
  <c r="O33"/>
  <c r="G32"/>
  <c r="F32"/>
  <c r="H32"/>
  <c r="D32"/>
  <c r="L32"/>
  <c r="C32"/>
  <c r="I32"/>
  <c r="M32"/>
  <c r="O32"/>
  <c r="G31"/>
  <c r="F31"/>
  <c r="H31"/>
  <c r="D31"/>
  <c r="L31"/>
  <c r="C31"/>
  <c r="I31"/>
  <c r="M31"/>
  <c r="O31"/>
  <c r="G30"/>
  <c r="F30"/>
  <c r="H30"/>
  <c r="D30"/>
  <c r="L30"/>
  <c r="C30"/>
  <c r="I30"/>
  <c r="M30"/>
  <c r="O30"/>
  <c r="G29"/>
  <c r="F29"/>
  <c r="H29"/>
  <c r="D29"/>
  <c r="L29"/>
  <c r="C29"/>
  <c r="I29"/>
  <c r="M29"/>
  <c r="O29"/>
  <c r="G28"/>
  <c r="F28"/>
  <c r="H28"/>
  <c r="D28"/>
  <c r="L28"/>
  <c r="C28"/>
  <c r="I28"/>
  <c r="M28"/>
  <c r="O28"/>
  <c r="G27"/>
  <c r="F27"/>
  <c r="H27"/>
  <c r="D27"/>
  <c r="L27"/>
  <c r="C27"/>
  <c r="I27"/>
  <c r="M27"/>
  <c r="O27"/>
  <c r="G26"/>
  <c r="F26"/>
  <c r="H26"/>
  <c r="D26"/>
  <c r="L26"/>
  <c r="C26"/>
  <c r="I26"/>
  <c r="M26"/>
  <c r="O26"/>
  <c r="G25"/>
  <c r="F25"/>
  <c r="H25"/>
  <c r="D25"/>
  <c r="L25"/>
  <c r="C25"/>
  <c r="I25"/>
  <c r="M25"/>
  <c r="O25"/>
  <c r="G24"/>
  <c r="F24"/>
  <c r="H24"/>
  <c r="D24"/>
  <c r="L24"/>
  <c r="C24"/>
  <c r="I24"/>
  <c r="M24"/>
  <c r="O24"/>
  <c r="G23"/>
  <c r="F23"/>
  <c r="H23"/>
  <c r="D23"/>
  <c r="L23"/>
  <c r="C23"/>
  <c r="I23"/>
  <c r="M23"/>
  <c r="O23"/>
  <c r="G22"/>
  <c r="F22"/>
  <c r="H22"/>
  <c r="D22"/>
  <c r="L22"/>
  <c r="C22"/>
  <c r="I22"/>
  <c r="M22"/>
  <c r="O22"/>
  <c r="G21"/>
  <c r="F21"/>
  <c r="H21"/>
  <c r="D21"/>
  <c r="L21"/>
  <c r="C21"/>
  <c r="I21"/>
  <c r="M21"/>
  <c r="O21"/>
  <c r="G20"/>
  <c r="F20"/>
  <c r="H20"/>
  <c r="D20"/>
  <c r="L20"/>
  <c r="C20"/>
  <c r="I20"/>
  <c r="M20"/>
  <c r="O20"/>
  <c r="G19"/>
  <c r="F19"/>
  <c r="H19"/>
  <c r="D19"/>
  <c r="L19"/>
  <c r="C19"/>
  <c r="I19"/>
  <c r="M19"/>
  <c r="O19"/>
  <c r="G18"/>
  <c r="F18"/>
  <c r="H18"/>
  <c r="D18"/>
  <c r="L18"/>
  <c r="C18"/>
  <c r="I18"/>
  <c r="M18"/>
  <c r="O18"/>
  <c r="G17"/>
  <c r="F17"/>
  <c r="H17"/>
  <c r="D17"/>
  <c r="L17"/>
  <c r="C17"/>
  <c r="I17"/>
  <c r="M17"/>
  <c r="O17"/>
  <c r="G16"/>
  <c r="F16"/>
  <c r="H16"/>
  <c r="D16"/>
  <c r="L16"/>
  <c r="C16"/>
  <c r="I16"/>
  <c r="M16"/>
  <c r="O16"/>
  <c r="G15"/>
  <c r="F15"/>
  <c r="H15"/>
  <c r="D15"/>
  <c r="L15"/>
  <c r="C15"/>
  <c r="I15"/>
  <c r="M15"/>
  <c r="O15"/>
  <c r="G14"/>
  <c r="F14"/>
  <c r="H14"/>
  <c r="D14"/>
  <c r="L14"/>
  <c r="C14"/>
  <c r="I14"/>
  <c r="M14"/>
  <c r="O14"/>
  <c r="G13"/>
  <c r="F13"/>
  <c r="H13"/>
  <c r="D13"/>
  <c r="L13"/>
  <c r="C13"/>
  <c r="I13"/>
  <c r="M13"/>
  <c r="O13"/>
  <c r="G12"/>
  <c r="F12"/>
  <c r="H12"/>
  <c r="D12"/>
  <c r="L12"/>
  <c r="C12"/>
  <c r="I12"/>
  <c r="M12"/>
  <c r="O12"/>
  <c r="G11"/>
  <c r="F11"/>
  <c r="H11"/>
  <c r="D11"/>
  <c r="L11"/>
  <c r="C11"/>
  <c r="I11"/>
  <c r="M11"/>
  <c r="O11"/>
  <c r="G10"/>
  <c r="F10"/>
  <c r="H10"/>
  <c r="D10"/>
  <c r="L10"/>
  <c r="C10"/>
  <c r="I10"/>
  <c r="M10"/>
  <c r="O10"/>
  <c r="G9"/>
  <c r="G36"/>
  <c r="F9"/>
  <c r="F36"/>
  <c r="D9"/>
  <c r="D36"/>
  <c r="C9"/>
  <c r="C36"/>
  <c r="E9"/>
  <c r="I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K34"/>
  <c r="H9"/>
  <c r="H36"/>
  <c r="J9"/>
  <c r="L9"/>
  <c r="L36"/>
  <c r="J34"/>
  <c r="I36"/>
  <c r="M9"/>
  <c r="E36"/>
  <c r="K9"/>
  <c r="O9"/>
  <c r="O36"/>
  <c r="M36"/>
</calcChain>
</file>

<file path=xl/sharedStrings.xml><?xml version="1.0" encoding="utf-8"?>
<sst xmlns="http://schemas.openxmlformats.org/spreadsheetml/2006/main" count="76" uniqueCount="71">
  <si>
    <t>Разом</t>
  </si>
  <si>
    <t>АР Крим</t>
  </si>
  <si>
    <t xml:space="preserve">Вінницька  </t>
  </si>
  <si>
    <t>Волинська</t>
  </si>
  <si>
    <t xml:space="preserve">Дніпропетровська 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</si>
  <si>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</si>
  <si>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</si>
  <si>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</si>
  <si>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</si>
  <si>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</si>
  <si>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</si>
  <si>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</si>
  <si>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</si>
  <si>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 xml:space="preserve">Львівська </t>
  </si>
  <si>
    <t>Миколаївська</t>
  </si>
  <si>
    <t>Одеська</t>
  </si>
  <si>
    <t xml:space="preserve">Полтавська </t>
  </si>
  <si>
    <t>Рівненська</t>
  </si>
  <si>
    <t>Сумська</t>
  </si>
  <si>
    <t>Тернопільська</t>
  </si>
  <si>
    <t>Харківська</t>
  </si>
  <si>
    <t xml:space="preserve">Херсонська </t>
  </si>
  <si>
    <t>Хмельницька</t>
  </si>
  <si>
    <t>Черкаська</t>
  </si>
  <si>
    <t>Чернівецька</t>
  </si>
  <si>
    <t>Чернігівська</t>
  </si>
  <si>
    <t>м. Київ</t>
  </si>
  <si>
    <t>м. Севастополь</t>
  </si>
  <si>
    <t>РАЗОМ</t>
  </si>
  <si>
    <t>Загальний фонд</t>
  </si>
  <si>
    <t>Спеціальний фонд</t>
  </si>
  <si>
    <t>Розміщено з початку року</t>
  </si>
  <si>
    <t>Повернуто з початку року</t>
  </si>
  <si>
    <t>Залишок депозитних коштів станом на звітну дату</t>
  </si>
  <si>
    <t>02</t>
  </si>
  <si>
    <t>01</t>
  </si>
  <si>
    <t>09</t>
  </si>
  <si>
    <t>04</t>
  </si>
  <si>
    <t>03</t>
  </si>
  <si>
    <t>06</t>
  </si>
  <si>
    <t>12</t>
  </si>
  <si>
    <t>14</t>
  </si>
  <si>
    <t>18</t>
  </si>
  <si>
    <t>21</t>
  </si>
  <si>
    <t>05</t>
  </si>
  <si>
    <t>07</t>
  </si>
  <si>
    <t>13</t>
  </si>
  <si>
    <t>08</t>
  </si>
  <si>
    <t>11</t>
  </si>
  <si>
    <t>23</t>
  </si>
  <si>
    <t>26</t>
  </si>
  <si>
    <t>10</t>
  </si>
  <si>
    <t>Код та назва області</t>
  </si>
  <si>
    <t>15</t>
  </si>
  <si>
    <t>16</t>
  </si>
  <si>
    <t>17</t>
  </si>
  <si>
    <t>19</t>
  </si>
  <si>
    <t>20</t>
  </si>
  <si>
    <t>22</t>
  </si>
  <si>
    <t>24</t>
  </si>
  <si>
    <t>25</t>
  </si>
  <si>
    <t>27</t>
  </si>
  <si>
    <t>Залишок депозитних коштів на звітну дату</t>
  </si>
  <si>
    <t>Неповернені кошти минулих років з рахунків у ліквідованих / проблемних банках</t>
  </si>
  <si>
    <t>Залишок депозитних коштів на кінець звітного періоду</t>
  </si>
  <si>
    <t>(тис. грн)</t>
  </si>
  <si>
    <r>
      <t xml:space="preserve">Інформація щодо розміщення </t>
    </r>
    <r>
      <rPr>
        <b/>
        <u/>
        <sz val="17"/>
        <rFont val="Times New Roman"/>
        <family val="1"/>
        <charset val="204"/>
      </rPr>
      <t>місцевими бюджетами</t>
    </r>
    <r>
      <rPr>
        <b/>
        <sz val="17"/>
        <rFont val="Times New Roman"/>
        <family val="1"/>
        <charset val="204"/>
      </rPr>
      <t xml:space="preserve"> коштів на вкладних (депозитних) рахунках у банках</t>
    </r>
  </si>
  <si>
    <t>min</t>
  </si>
  <si>
    <t>max</t>
  </si>
  <si>
    <t>відсоткова ставка</t>
  </si>
  <si>
    <t>станом на 01.01.2019</t>
  </si>
</sst>
</file>

<file path=xl/styles.xml><?xml version="1.0" encoding="utf-8"?>
<styleSheet xmlns="http://schemas.openxmlformats.org/spreadsheetml/2006/main">
  <numFmts count="1">
    <numFmt numFmtId="186" formatCode="#,##0.0"/>
  </numFmts>
  <fonts count="33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u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2"/>
      <charset val="204"/>
    </font>
    <font>
      <b/>
      <sz val="11"/>
      <color rgb="FF00000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31" fillId="0" borderId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21" borderId="8" applyNumberFormat="0" applyAlignment="0" applyProtection="0"/>
    <xf numFmtId="0" fontId="21" fillId="21" borderId="8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14" fillId="20" borderId="1" applyNumberFormat="0" applyAlignment="0" applyProtection="0"/>
    <xf numFmtId="0" fontId="5" fillId="0" borderId="0"/>
    <xf numFmtId="0" fontId="5" fillId="0" borderId="0"/>
    <xf numFmtId="0" fontId="20" fillId="0" borderId="7" applyNumberFormat="0" applyFill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" fillId="23" borderId="9" applyNumberFormat="0" applyFont="0" applyAlignment="0" applyProtection="0"/>
    <xf numFmtId="0" fontId="13" fillId="20" borderId="2" applyNumberFormat="0" applyAlignment="0" applyProtection="0"/>
    <xf numFmtId="0" fontId="19" fillId="0" borderId="6" applyNumberFormat="0" applyFill="0" applyAlignment="0" applyProtection="0"/>
    <xf numFmtId="0" fontId="23" fillId="22" borderId="0" applyNumberFormat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4" borderId="0" applyNumberFormat="0" applyBorder="0" applyAlignment="0" applyProtection="0"/>
  </cellStyleXfs>
  <cellXfs count="60">
    <xf numFmtId="0" fontId="0" fillId="0" borderId="0" xfId="0"/>
    <xf numFmtId="0" fontId="32" fillId="26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4" fontId="29" fillId="0" borderId="10" xfId="0" applyNumberFormat="1" applyFont="1" applyFill="1" applyBorder="1" applyAlignment="1">
      <alignment vertical="center" wrapText="1"/>
    </xf>
    <xf numFmtId="0" fontId="29" fillId="0" borderId="10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24" borderId="0" xfId="0" applyFont="1" applyFill="1" applyAlignment="1">
      <alignment vertical="center"/>
    </xf>
    <xf numFmtId="0" fontId="29" fillId="0" borderId="10" xfId="69" applyFont="1" applyFill="1" applyBorder="1" applyAlignment="1">
      <alignment vertical="center"/>
    </xf>
    <xf numFmtId="0" fontId="29" fillId="0" borderId="10" xfId="0" applyFont="1" applyFill="1" applyBorder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7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186" fontId="8" fillId="0" borderId="10" xfId="0" applyNumberFormat="1" applyFont="1" applyFill="1" applyBorder="1" applyAlignment="1">
      <alignment horizontal="right" vertical="center"/>
    </xf>
    <xf numFmtId="186" fontId="29" fillId="0" borderId="10" xfId="0" applyNumberFormat="1" applyFont="1" applyFill="1" applyBorder="1" applyAlignment="1">
      <alignment vertical="center"/>
    </xf>
    <xf numFmtId="186" fontId="8" fillId="0" borderId="10" xfId="0" applyNumberFormat="1" applyFont="1" applyFill="1" applyBorder="1" applyAlignment="1">
      <alignment vertical="center"/>
    </xf>
    <xf numFmtId="186" fontId="29" fillId="0" borderId="10" xfId="0" applyNumberFormat="1" applyFont="1" applyFill="1" applyBorder="1" applyAlignment="1">
      <alignment vertical="center" wrapText="1"/>
    </xf>
    <xf numFmtId="186" fontId="8" fillId="0" borderId="10" xfId="0" applyNumberFormat="1" applyFont="1" applyFill="1" applyBorder="1" applyAlignment="1">
      <alignment vertical="center" wrapText="1"/>
    </xf>
    <xf numFmtId="186" fontId="29" fillId="0" borderId="10" xfId="69" applyNumberFormat="1" applyFont="1" applyFill="1" applyBorder="1" applyAlignment="1">
      <alignment vertical="center"/>
    </xf>
    <xf numFmtId="186" fontId="8" fillId="0" borderId="10" xfId="69" applyNumberFormat="1" applyFont="1" applyFill="1" applyBorder="1" applyAlignment="1">
      <alignment vertical="center"/>
    </xf>
    <xf numFmtId="186" fontId="7" fillId="0" borderId="10" xfId="0" applyNumberFormat="1" applyFont="1" applyFill="1" applyBorder="1" applyAlignment="1">
      <alignment vertical="center"/>
    </xf>
    <xf numFmtId="186" fontId="7" fillId="25" borderId="10" xfId="0" applyNumberFormat="1" applyFont="1" applyFill="1" applyBorder="1" applyAlignment="1">
      <alignment horizontal="right" vertical="center"/>
    </xf>
    <xf numFmtId="186" fontId="6" fillId="25" borderId="10" xfId="0" applyNumberFormat="1" applyFont="1" applyFill="1" applyBorder="1" applyAlignment="1">
      <alignment horizontal="right" vertical="center"/>
    </xf>
    <xf numFmtId="4" fontId="29" fillId="0" borderId="10" xfId="0" applyNumberFormat="1" applyFont="1" applyFill="1" applyBorder="1" applyAlignment="1">
      <alignment vertical="center"/>
    </xf>
    <xf numFmtId="4" fontId="29" fillId="0" borderId="10" xfId="69" applyNumberFormat="1" applyFont="1" applyFill="1" applyBorder="1" applyAlignment="1">
      <alignment vertical="center"/>
    </xf>
    <xf numFmtId="4" fontId="7" fillId="25" borderId="10" xfId="0" applyNumberFormat="1" applyFont="1" applyFill="1" applyBorder="1" applyAlignment="1">
      <alignment horizontal="right" vertical="center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4" fontId="29" fillId="0" borderId="10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4" fontId="29" fillId="0" borderId="10" xfId="0" applyNumberFormat="1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</cellXfs>
  <cellStyles count="8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- Акцент1" xfId="13" builtinId="31" customBuiltin="1"/>
    <cellStyle name="40% - Акцент2" xfId="14" builtinId="35" customBuiltin="1"/>
    <cellStyle name="40% - Акцент3" xfId="15" builtinId="39" customBuiltin="1"/>
    <cellStyle name="40% - Акцент4" xfId="16" builtinId="43" customBuiltin="1"/>
    <cellStyle name="40% - Акцент5" xfId="17" builtinId="47" customBuiltin="1"/>
    <cellStyle name="40% - Акцент6" xfId="18" builtinId="51" customBuiltin="1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- Акцент1" xfId="25" builtinId="32" customBuiltin="1"/>
    <cellStyle name="60% - Акцент2" xfId="26" builtinId="36" customBuiltin="1"/>
    <cellStyle name="60% - Акцент3" xfId="27" builtinId="40" customBuiltin="1"/>
    <cellStyle name="60% - Акцент4" xfId="28" builtinId="44" customBuiltin="1"/>
    <cellStyle name="60% - Акцент5" xfId="29" builtinId="48" customBuiltin="1"/>
    <cellStyle name="60% - Акцент6" xfId="30" builtinId="52" customBuiltin="1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Доходи" xfId="37"/>
    <cellStyle name="Акцент1" xfId="38" builtinId="29" customBuiltin="1"/>
    <cellStyle name="Акцент2" xfId="39" builtinId="33" customBuiltin="1"/>
    <cellStyle name="Акцент3" xfId="40" builtinId="37" customBuiltin="1"/>
    <cellStyle name="Акцент4" xfId="41" builtinId="41" customBuiltin="1"/>
    <cellStyle name="Акцент5" xfId="42" builtinId="45" customBuiltin="1"/>
    <cellStyle name="Акцент6" xfId="43" builtinId="49" customBuiltin="1"/>
    <cellStyle name="Акцентування1" xfId="44"/>
    <cellStyle name="Акцентування2" xfId="45"/>
    <cellStyle name="Акцентування3" xfId="46"/>
    <cellStyle name="Акцентування4" xfId="47"/>
    <cellStyle name="Акцентування5" xfId="48"/>
    <cellStyle name="Акцентування6" xfId="49"/>
    <cellStyle name="Ввід" xfId="50"/>
    <cellStyle name="Ввод " xfId="51" builtinId="20" customBuiltin="1"/>
    <cellStyle name="Вывод" xfId="52" builtinId="21" customBuiltin="1"/>
    <cellStyle name="Вычисление" xfId="53" builtinId="22" customBuiltin="1"/>
    <cellStyle name="Добре" xfId="54"/>
    <cellStyle name="Заголовок 1" xfId="55" builtinId="16" customBuiltin="1"/>
    <cellStyle name="Заголовок 2" xfId="56" builtinId="17" customBuiltin="1"/>
    <cellStyle name="Заголовок 3" xfId="57" builtinId="18" customBuiltin="1"/>
    <cellStyle name="Заголовок 4" xfId="58" builtinId="19" customBuiltin="1"/>
    <cellStyle name="Звичайний 2" xfId="59"/>
    <cellStyle name="Зв'язана клітинка" xfId="60"/>
    <cellStyle name="Итог" xfId="61" builtinId="25" customBuiltin="1"/>
    <cellStyle name="Контрольна клітинка" xfId="62"/>
    <cellStyle name="Контрольная ячейка" xfId="63" builtinId="23" customBuiltin="1"/>
    <cellStyle name="Назва" xfId="64"/>
    <cellStyle name="Название" xfId="65" builtinId="15" customBuiltin="1"/>
    <cellStyle name="Нейтральный" xfId="66" builtinId="28" customBuiltin="1"/>
    <cellStyle name="Обчислення" xfId="67"/>
    <cellStyle name="Обычный" xfId="0" builtinId="0"/>
    <cellStyle name="Обычный 10 2" xfId="68"/>
    <cellStyle name="Обычный_06" xfId="69"/>
    <cellStyle name="Підсумок" xfId="70"/>
    <cellStyle name="Плохой" xfId="71" builtinId="27" customBuiltin="1"/>
    <cellStyle name="Поганий" xfId="72"/>
    <cellStyle name="Пояснение" xfId="73" builtinId="53" customBuiltin="1"/>
    <cellStyle name="Примечание" xfId="74" builtinId="10" customBuiltin="1"/>
    <cellStyle name="Примітка" xfId="75"/>
    <cellStyle name="Результат" xfId="76"/>
    <cellStyle name="Связанная ячейка" xfId="77" builtinId="24" customBuiltin="1"/>
    <cellStyle name="Середній" xfId="78"/>
    <cellStyle name="Текст попередження" xfId="79"/>
    <cellStyle name="Текст пояснення" xfId="80"/>
    <cellStyle name="Текст предупреждения" xfId="81" builtinId="11" customBuiltin="1"/>
    <cellStyle name="Хороший" xfId="8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72;&#1074;&#1080;&#1076;&#1102;&#1082;\&#1044;&#1045;&#1055;&#1054;&#1047;&#1048;&#1058;&#1048;\&#1044;&#1045;&#1055;&#1054;&#1047;&#1048;&#1058;&#1048;%20&#1052;&#1041;\&#1053;&#1072;_01.01.19\01_01_2019_&#1076;&#1077;&#1087;&#1086;&#1079;&#1080;&#1090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ved_obl"/>
      <sheetName val="ZVED_BOR"/>
      <sheetName val="ZVED_BOR %"/>
      <sheetName val="Депозити_МБ"/>
      <sheetName val="ZVED_BANK"/>
      <sheetName val="ZVED_BANK (ФОРМУЛА)"/>
      <sheetName val="Розрахунок Банків"/>
      <sheetName val="Помилки"/>
      <sheetName val="Баланс"/>
    </sheetNames>
    <sheetDataSet>
      <sheetData sheetId="0">
        <row r="14">
          <cell r="M14">
            <v>0</v>
          </cell>
          <cell r="R14">
            <v>0</v>
          </cell>
          <cell r="U14">
            <v>0</v>
          </cell>
          <cell r="Z14">
            <v>0</v>
          </cell>
        </row>
        <row r="209">
          <cell r="M209">
            <v>1488910950</v>
          </cell>
          <cell r="R209">
            <v>1488910950</v>
          </cell>
          <cell r="U209">
            <v>330464335.04000002</v>
          </cell>
          <cell r="Z209">
            <v>330464335.04000002</v>
          </cell>
        </row>
        <row r="434">
          <cell r="M434">
            <v>945253505.06999993</v>
          </cell>
          <cell r="R434">
            <v>945253505.06999993</v>
          </cell>
          <cell r="U434">
            <v>670582179.58999991</v>
          </cell>
          <cell r="Z434">
            <v>670582179.58999991</v>
          </cell>
        </row>
        <row r="605">
          <cell r="M605">
            <v>4210287900</v>
          </cell>
          <cell r="R605">
            <v>4210287900</v>
          </cell>
          <cell r="U605">
            <v>299448433</v>
          </cell>
          <cell r="Z605">
            <v>299448433</v>
          </cell>
        </row>
        <row r="659">
          <cell r="M659">
            <v>1482500000</v>
          </cell>
          <cell r="R659">
            <v>1482500000</v>
          </cell>
          <cell r="U659">
            <v>2938874450</v>
          </cell>
          <cell r="Z659">
            <v>2938874450</v>
          </cell>
        </row>
        <row r="851">
          <cell r="M851">
            <v>514805688</v>
          </cell>
          <cell r="R851">
            <v>514805688</v>
          </cell>
          <cell r="U851">
            <v>486243027.48000002</v>
          </cell>
          <cell r="Z851">
            <v>486243027.48000002</v>
          </cell>
        </row>
        <row r="881">
          <cell r="M881">
            <v>50788610</v>
          </cell>
          <cell r="R881">
            <v>50788610</v>
          </cell>
          <cell r="U881">
            <v>112389290</v>
          </cell>
          <cell r="Z881">
            <v>112389290</v>
          </cell>
        </row>
        <row r="896">
          <cell r="M896">
            <v>377412761</v>
          </cell>
          <cell r="R896">
            <v>377412761</v>
          </cell>
          <cell r="U896">
            <v>593087239</v>
          </cell>
          <cell r="Z896">
            <v>593087239</v>
          </cell>
        </row>
        <row r="917">
          <cell r="M917">
            <v>42000000</v>
          </cell>
          <cell r="R917">
            <v>42000000</v>
          </cell>
          <cell r="U917">
            <v>21495000</v>
          </cell>
          <cell r="Z917">
            <v>21495000</v>
          </cell>
        </row>
        <row r="1001">
          <cell r="M1001">
            <v>437989000</v>
          </cell>
          <cell r="R1001">
            <v>437989000</v>
          </cell>
          <cell r="U1001">
            <v>168620891.38</v>
          </cell>
          <cell r="Z1001">
            <v>168620891.38</v>
          </cell>
        </row>
        <row r="1014">
          <cell r="M1014">
            <v>164399000</v>
          </cell>
          <cell r="R1014">
            <v>164399000</v>
          </cell>
          <cell r="U1014">
            <v>43720000</v>
          </cell>
          <cell r="Z1014">
            <v>43720000</v>
          </cell>
        </row>
        <row r="1020">
          <cell r="M1020">
            <v>3000000</v>
          </cell>
          <cell r="R1020">
            <v>3000000</v>
          </cell>
          <cell r="U1020">
            <v>50000000</v>
          </cell>
          <cell r="Z1020">
            <v>50000000</v>
          </cell>
        </row>
        <row r="1073">
          <cell r="M1073">
            <v>1160000000</v>
          </cell>
          <cell r="R1073">
            <v>1160000000</v>
          </cell>
          <cell r="U1073">
            <v>445201814.75999999</v>
          </cell>
          <cell r="Z1073">
            <v>445201814.75999999</v>
          </cell>
        </row>
        <row r="1078">
          <cell r="M1078">
            <v>300000000</v>
          </cell>
          <cell r="R1078">
            <v>300000000</v>
          </cell>
          <cell r="U1078">
            <v>0</v>
          </cell>
          <cell r="Z1078">
            <v>0</v>
          </cell>
        </row>
        <row r="1093">
          <cell r="M1093">
            <v>390000000</v>
          </cell>
          <cell r="R1093">
            <v>390000000</v>
          </cell>
          <cell r="U1093">
            <v>20310000</v>
          </cell>
          <cell r="Z1093">
            <v>20310000</v>
          </cell>
        </row>
        <row r="1146">
          <cell r="M1146">
            <v>1098549361.7</v>
          </cell>
          <cell r="R1146">
            <v>1098549361.7</v>
          </cell>
          <cell r="U1146">
            <v>176809798.76999998</v>
          </cell>
          <cell r="Z1146">
            <v>176809798.76999998</v>
          </cell>
        </row>
        <row r="1166">
          <cell r="M1166">
            <v>227333700</v>
          </cell>
          <cell r="R1166">
            <v>227333700</v>
          </cell>
          <cell r="U1166">
            <v>365000000</v>
          </cell>
          <cell r="Z1166">
            <v>365000000</v>
          </cell>
        </row>
        <row r="1199">
          <cell r="M1199">
            <v>779799610</v>
          </cell>
          <cell r="R1199">
            <v>779799610</v>
          </cell>
          <cell r="U1199">
            <v>256369373</v>
          </cell>
          <cell r="Z1199">
            <v>256369373</v>
          </cell>
        </row>
        <row r="1287">
          <cell r="M1287">
            <v>242560711</v>
          </cell>
          <cell r="R1287">
            <v>242560711</v>
          </cell>
          <cell r="U1287">
            <v>32079344</v>
          </cell>
          <cell r="Z1287">
            <v>32079344</v>
          </cell>
        </row>
        <row r="1525">
          <cell r="M1525">
            <v>941255000</v>
          </cell>
          <cell r="R1525">
            <v>941255000</v>
          </cell>
          <cell r="U1525">
            <v>430486399</v>
          </cell>
          <cell r="Z1525">
            <v>430486399</v>
          </cell>
        </row>
        <row r="1532">
          <cell r="M1532">
            <v>16200000</v>
          </cell>
          <cell r="R1532">
            <v>16200000</v>
          </cell>
          <cell r="U1532">
            <v>0</v>
          </cell>
          <cell r="Z1532">
            <v>0</v>
          </cell>
        </row>
        <row r="1674">
          <cell r="M1674">
            <v>725493000</v>
          </cell>
          <cell r="R1674">
            <v>725493000</v>
          </cell>
          <cell r="U1674">
            <v>23836850</v>
          </cell>
          <cell r="Z1674">
            <v>23836850</v>
          </cell>
        </row>
        <row r="1735">
          <cell r="M1735">
            <v>1305985347.27</v>
          </cell>
          <cell r="R1735">
            <v>1305985347.27</v>
          </cell>
          <cell r="U1735">
            <v>57792456</v>
          </cell>
          <cell r="Z1735">
            <v>57792456</v>
          </cell>
        </row>
        <row r="1769">
          <cell r="M1769">
            <v>630425000</v>
          </cell>
          <cell r="R1769">
            <v>630425000</v>
          </cell>
          <cell r="U1769">
            <v>256450990</v>
          </cell>
          <cell r="Z1769">
            <v>256450990</v>
          </cell>
        </row>
        <row r="1842">
          <cell r="M1842">
            <v>493891762</v>
          </cell>
          <cell r="R1842">
            <v>493891762</v>
          </cell>
          <cell r="U1842">
            <v>177840294</v>
          </cell>
          <cell r="Z1842">
            <v>177840294</v>
          </cell>
        </row>
        <row r="1847">
          <cell r="M1847">
            <v>0</v>
          </cell>
          <cell r="R1847">
            <v>0</v>
          </cell>
          <cell r="U1847">
            <v>0</v>
          </cell>
          <cell r="Z184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U43"/>
  <sheetViews>
    <sheetView tabSelected="1" view="pageBreakPreview" zoomScale="70" zoomScaleNormal="80" zoomScaleSheetLayoutView="70" workbookViewId="0">
      <selection activeCell="E22" sqref="E22"/>
    </sheetView>
  </sheetViews>
  <sheetFormatPr defaultRowHeight="12.75"/>
  <cols>
    <col min="1" max="1" width="5.5703125" style="6" customWidth="1"/>
    <col min="2" max="2" width="22.5703125" style="6" customWidth="1"/>
    <col min="3" max="9" width="17.7109375" style="6" customWidth="1"/>
    <col min="10" max="10" width="9.85546875" style="6" customWidth="1"/>
    <col min="11" max="11" width="8.7109375" style="6" customWidth="1"/>
    <col min="12" max="15" width="17.7109375" style="6" customWidth="1"/>
    <col min="16" max="16" width="9.140625" style="6"/>
    <col min="17" max="17" width="23.7109375" style="6" bestFit="1" customWidth="1"/>
    <col min="18" max="16384" width="9.140625" style="6"/>
  </cols>
  <sheetData>
    <row r="2" spans="1:47" s="5" customFormat="1" ht="27" customHeight="1">
      <c r="A2" s="48" t="s">
        <v>66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47" s="5" customFormat="1" ht="22.5" customHeight="1">
      <c r="B3" s="48" t="s">
        <v>70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47" ht="18.75">
      <c r="C4" s="7"/>
      <c r="O4" s="8" t="s">
        <v>65</v>
      </c>
    </row>
    <row r="5" spans="1:47" s="5" customFormat="1" ht="21.75" customHeight="1">
      <c r="A5" s="49" t="s">
        <v>52</v>
      </c>
      <c r="B5" s="50"/>
      <c r="C5" s="55" t="s">
        <v>29</v>
      </c>
      <c r="D5" s="55"/>
      <c r="E5" s="55"/>
      <c r="F5" s="55" t="s">
        <v>30</v>
      </c>
      <c r="G5" s="55"/>
      <c r="H5" s="55"/>
      <c r="I5" s="56" t="s">
        <v>0</v>
      </c>
      <c r="J5" s="56"/>
      <c r="K5" s="56"/>
      <c r="L5" s="56"/>
      <c r="M5" s="56"/>
      <c r="N5" s="57" t="s">
        <v>63</v>
      </c>
      <c r="O5" s="57" t="s">
        <v>64</v>
      </c>
    </row>
    <row r="6" spans="1:47" s="9" customFormat="1" ht="92.25" customHeight="1">
      <c r="A6" s="51"/>
      <c r="B6" s="52"/>
      <c r="C6" s="44" t="s">
        <v>31</v>
      </c>
      <c r="D6" s="44" t="s">
        <v>32</v>
      </c>
      <c r="E6" s="44" t="s">
        <v>33</v>
      </c>
      <c r="F6" s="44" t="s">
        <v>31</v>
      </c>
      <c r="G6" s="44" t="s">
        <v>32</v>
      </c>
      <c r="H6" s="44" t="s">
        <v>33</v>
      </c>
      <c r="I6" s="39" t="s">
        <v>31</v>
      </c>
      <c r="J6" s="46" t="s">
        <v>69</v>
      </c>
      <c r="K6" s="47"/>
      <c r="L6" s="39" t="s">
        <v>32</v>
      </c>
      <c r="M6" s="41" t="s">
        <v>62</v>
      </c>
      <c r="N6" s="58"/>
      <c r="O6" s="58"/>
    </row>
    <row r="7" spans="1:47" s="9" customFormat="1" ht="21" customHeight="1">
      <c r="A7" s="53"/>
      <c r="B7" s="54"/>
      <c r="C7" s="45"/>
      <c r="D7" s="45"/>
      <c r="E7" s="45"/>
      <c r="F7" s="45"/>
      <c r="G7" s="45"/>
      <c r="H7" s="45"/>
      <c r="I7" s="40"/>
      <c r="J7" s="2" t="s">
        <v>67</v>
      </c>
      <c r="K7" s="2" t="s">
        <v>68</v>
      </c>
      <c r="L7" s="40"/>
      <c r="M7" s="42"/>
      <c r="N7" s="59"/>
      <c r="O7" s="59"/>
    </row>
    <row r="8" spans="1:47" s="10" customFormat="1" ht="15">
      <c r="A8" s="24">
        <v>1</v>
      </c>
      <c r="B8" s="24">
        <v>2</v>
      </c>
      <c r="C8" s="25">
        <v>3</v>
      </c>
      <c r="D8" s="25">
        <v>4</v>
      </c>
      <c r="E8" s="25">
        <v>5</v>
      </c>
      <c r="F8" s="25">
        <v>6</v>
      </c>
      <c r="G8" s="25">
        <v>7</v>
      </c>
      <c r="H8" s="25">
        <v>8</v>
      </c>
      <c r="I8" s="24">
        <v>9</v>
      </c>
      <c r="J8" s="25">
        <v>10</v>
      </c>
      <c r="K8" s="24">
        <v>11</v>
      </c>
      <c r="L8" s="25">
        <v>12</v>
      </c>
      <c r="M8" s="24">
        <v>13</v>
      </c>
      <c r="N8" s="25">
        <v>14</v>
      </c>
      <c r="O8" s="24">
        <v>15</v>
      </c>
    </row>
    <row r="9" spans="1:47" ht="18" customHeight="1">
      <c r="A9" s="1" t="s">
        <v>35</v>
      </c>
      <c r="B9" s="11" t="s">
        <v>1</v>
      </c>
      <c r="C9" s="26">
        <f>([1]zved_obl!M14)/1000</f>
        <v>0</v>
      </c>
      <c r="D9" s="26">
        <f>([1]zved_obl!R14)/1000</f>
        <v>0</v>
      </c>
      <c r="E9" s="26">
        <f>C9-D9</f>
        <v>0</v>
      </c>
      <c r="F9" s="26">
        <f>([1]zved_obl!U14)/1000</f>
        <v>0</v>
      </c>
      <c r="G9" s="26">
        <f>([1]zved_obl!Z14)/1000</f>
        <v>0</v>
      </c>
      <c r="H9" s="26">
        <f>F9-G9</f>
        <v>0</v>
      </c>
      <c r="I9" s="27">
        <f>C9+F9</f>
        <v>0</v>
      </c>
      <c r="J9" s="27">
        <f>D9+G9</f>
        <v>0</v>
      </c>
      <c r="K9" s="27">
        <f>E9+H9</f>
        <v>0</v>
      </c>
      <c r="L9" s="27">
        <f t="shared" ref="L9:L35" si="0">D9+G9</f>
        <v>0</v>
      </c>
      <c r="M9" s="27">
        <f t="shared" ref="M9:M35" si="1">I9-L9</f>
        <v>0</v>
      </c>
      <c r="N9" s="28">
        <v>4175.0420000000004</v>
      </c>
      <c r="O9" s="28">
        <f>M9+N9</f>
        <v>4175.0420000000004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</row>
    <row r="10" spans="1:47" ht="18" customHeight="1">
      <c r="A10" s="1" t="s">
        <v>34</v>
      </c>
      <c r="B10" s="11" t="s">
        <v>2</v>
      </c>
      <c r="C10" s="26">
        <f>([1]zved_obl!M209)/1000</f>
        <v>1488910.95</v>
      </c>
      <c r="D10" s="26">
        <f>([1]zved_obl!R209)/1000</f>
        <v>1488910.95</v>
      </c>
      <c r="E10" s="26">
        <f t="shared" ref="E10:E35" si="2">C10-D10</f>
        <v>0</v>
      </c>
      <c r="F10" s="26">
        <f>([1]zved_obl!U209)/1000</f>
        <v>330464.33504000003</v>
      </c>
      <c r="G10" s="26">
        <f>([1]zved_obl!Z209)/1000</f>
        <v>330464.33504000003</v>
      </c>
      <c r="H10" s="26">
        <f t="shared" ref="H10:H35" si="3">F10-G10</f>
        <v>0</v>
      </c>
      <c r="I10" s="27">
        <f t="shared" ref="I10:I35" si="4">C10+F10</f>
        <v>1819375.28504</v>
      </c>
      <c r="J10" s="36">
        <v>9.99</v>
      </c>
      <c r="K10" s="36">
        <v>10</v>
      </c>
      <c r="L10" s="27">
        <f t="shared" si="0"/>
        <v>1819375.28504</v>
      </c>
      <c r="M10" s="27">
        <f t="shared" si="1"/>
        <v>0</v>
      </c>
      <c r="N10" s="28">
        <v>0</v>
      </c>
      <c r="O10" s="28">
        <f t="shared" ref="O10:O35" si="5">M10+N10</f>
        <v>0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</row>
    <row r="11" spans="1:47" ht="18" customHeight="1">
      <c r="A11" s="1" t="s">
        <v>38</v>
      </c>
      <c r="B11" s="11" t="s">
        <v>3</v>
      </c>
      <c r="C11" s="26">
        <f>([1]zved_obl!M434)/1000</f>
        <v>945253.50506999996</v>
      </c>
      <c r="D11" s="26">
        <f>([1]zved_obl!R434)/1000</f>
        <v>945253.50506999996</v>
      </c>
      <c r="E11" s="26">
        <f t="shared" si="2"/>
        <v>0</v>
      </c>
      <c r="F11" s="26">
        <f>([1]zved_obl!U434)/1000</f>
        <v>670582.17958999996</v>
      </c>
      <c r="G11" s="26">
        <f>([1]zved_obl!Z434)/1000</f>
        <v>670582.17958999996</v>
      </c>
      <c r="H11" s="26">
        <f t="shared" si="3"/>
        <v>0</v>
      </c>
      <c r="I11" s="29">
        <f t="shared" si="4"/>
        <v>1615835.6846599998</v>
      </c>
      <c r="J11" s="3">
        <v>9.9499999999999993</v>
      </c>
      <c r="K11" s="3">
        <v>10</v>
      </c>
      <c r="L11" s="29">
        <f t="shared" si="0"/>
        <v>1615835.6846599998</v>
      </c>
      <c r="M11" s="29">
        <f t="shared" si="1"/>
        <v>0</v>
      </c>
      <c r="N11" s="30">
        <v>1544.44982</v>
      </c>
      <c r="O11" s="30">
        <f t="shared" si="5"/>
        <v>1544.44982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</row>
    <row r="12" spans="1:47" ht="18" customHeight="1">
      <c r="A12" s="1" t="s">
        <v>37</v>
      </c>
      <c r="B12" s="11" t="s">
        <v>4</v>
      </c>
      <c r="C12" s="26">
        <f>([1]zved_obl!M605)/1000</f>
        <v>4210287.9000000004</v>
      </c>
      <c r="D12" s="26">
        <f>([1]zved_obl!R605)/1000</f>
        <v>4210287.9000000004</v>
      </c>
      <c r="E12" s="26">
        <f t="shared" si="2"/>
        <v>0</v>
      </c>
      <c r="F12" s="26">
        <f>([1]zved_obl!U605)/1000</f>
        <v>299448.43300000002</v>
      </c>
      <c r="G12" s="26">
        <f>([1]zved_obl!Z605)/1000</f>
        <v>299448.43300000002</v>
      </c>
      <c r="H12" s="26">
        <f t="shared" si="3"/>
        <v>0</v>
      </c>
      <c r="I12" s="27">
        <f t="shared" si="4"/>
        <v>4509736.3330000006</v>
      </c>
      <c r="J12" s="36">
        <v>9.99</v>
      </c>
      <c r="K12" s="36">
        <v>10.01</v>
      </c>
      <c r="L12" s="27">
        <f t="shared" si="0"/>
        <v>4509736.3330000006</v>
      </c>
      <c r="M12" s="27">
        <f t="shared" si="1"/>
        <v>0</v>
      </c>
      <c r="N12" s="28">
        <v>0</v>
      </c>
      <c r="O12" s="28">
        <f t="shared" si="5"/>
        <v>0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</row>
    <row r="13" spans="1:47" s="13" customFormat="1" ht="18" customHeight="1">
      <c r="A13" s="1" t="s">
        <v>44</v>
      </c>
      <c r="B13" s="11" t="s">
        <v>5</v>
      </c>
      <c r="C13" s="26">
        <f>([1]zved_obl!M659)/1000</f>
        <v>1482500</v>
      </c>
      <c r="D13" s="26">
        <f>([1]zved_obl!R659)/1000</f>
        <v>1482500</v>
      </c>
      <c r="E13" s="26">
        <f t="shared" si="2"/>
        <v>0</v>
      </c>
      <c r="F13" s="26">
        <f>([1]zved_obl!U659)/1000</f>
        <v>2938874.45</v>
      </c>
      <c r="G13" s="26">
        <f>([1]zved_obl!Z659)/1000</f>
        <v>2938874.45</v>
      </c>
      <c r="H13" s="26">
        <f t="shared" si="3"/>
        <v>0</v>
      </c>
      <c r="I13" s="27">
        <f t="shared" si="4"/>
        <v>4421374.45</v>
      </c>
      <c r="J13" s="36">
        <v>9.9499999999999993</v>
      </c>
      <c r="K13" s="36">
        <v>12.1</v>
      </c>
      <c r="L13" s="27">
        <f t="shared" si="0"/>
        <v>4421374.45</v>
      </c>
      <c r="M13" s="27">
        <f t="shared" si="1"/>
        <v>0</v>
      </c>
      <c r="N13" s="28">
        <v>103173.08867</v>
      </c>
      <c r="O13" s="28">
        <f t="shared" si="5"/>
        <v>103173.08867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</row>
    <row r="14" spans="1:47" ht="18" customHeight="1">
      <c r="A14" s="1" t="s">
        <v>39</v>
      </c>
      <c r="B14" s="14" t="s">
        <v>6</v>
      </c>
      <c r="C14" s="26">
        <f>([1]zved_obl!M851)/1000</f>
        <v>514805.68800000002</v>
      </c>
      <c r="D14" s="26">
        <f>([1]zved_obl!R851)/1000</f>
        <v>514805.68800000002</v>
      </c>
      <c r="E14" s="26">
        <f t="shared" si="2"/>
        <v>0</v>
      </c>
      <c r="F14" s="26">
        <f>([1]zved_obl!U851)/1000</f>
        <v>486243.02748000005</v>
      </c>
      <c r="G14" s="26">
        <f>([1]zved_obl!Z851)/1000</f>
        <v>486243.02748000005</v>
      </c>
      <c r="H14" s="26">
        <f t="shared" si="3"/>
        <v>0</v>
      </c>
      <c r="I14" s="31">
        <f t="shared" si="4"/>
        <v>1001048.71548</v>
      </c>
      <c r="J14" s="37">
        <v>9.9499999999999993</v>
      </c>
      <c r="K14" s="37">
        <v>14.5</v>
      </c>
      <c r="L14" s="31">
        <f t="shared" si="0"/>
        <v>1001048.71548</v>
      </c>
      <c r="M14" s="31">
        <f t="shared" si="1"/>
        <v>0</v>
      </c>
      <c r="N14" s="32">
        <v>6728.2942800000001</v>
      </c>
      <c r="O14" s="32">
        <f t="shared" si="5"/>
        <v>6728.2942800000001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</row>
    <row r="15" spans="1:47" ht="18" customHeight="1">
      <c r="A15" s="1" t="s">
        <v>45</v>
      </c>
      <c r="B15" s="15" t="s">
        <v>7</v>
      </c>
      <c r="C15" s="26">
        <f>([1]zved_obl!M881)/1000</f>
        <v>50788.61</v>
      </c>
      <c r="D15" s="26">
        <f>([1]zved_obl!R881)/1000</f>
        <v>50788.61</v>
      </c>
      <c r="E15" s="26">
        <f t="shared" si="2"/>
        <v>0</v>
      </c>
      <c r="F15" s="26">
        <f>([1]zved_obl!U881)/1000</f>
        <v>112389.29</v>
      </c>
      <c r="G15" s="26">
        <f>([1]zved_obl!Z881)/1000</f>
        <v>112389.29</v>
      </c>
      <c r="H15" s="26">
        <f t="shared" si="3"/>
        <v>0</v>
      </c>
      <c r="I15" s="27">
        <f t="shared" si="4"/>
        <v>163177.9</v>
      </c>
      <c r="J15" s="36">
        <v>9.99</v>
      </c>
      <c r="K15" s="36">
        <v>14</v>
      </c>
      <c r="L15" s="27">
        <f t="shared" si="0"/>
        <v>163177.9</v>
      </c>
      <c r="M15" s="27">
        <f t="shared" si="1"/>
        <v>0</v>
      </c>
      <c r="N15" s="28">
        <v>5067.3799500000005</v>
      </c>
      <c r="O15" s="28">
        <f t="shared" si="5"/>
        <v>5067.3799500000005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</row>
    <row r="16" spans="1:47" ht="18" customHeight="1">
      <c r="A16" s="1" t="s">
        <v>47</v>
      </c>
      <c r="B16" s="15" t="s">
        <v>8</v>
      </c>
      <c r="C16" s="26">
        <f>([1]zved_obl!M896)/1000</f>
        <v>377412.761</v>
      </c>
      <c r="D16" s="26">
        <f>([1]zved_obl!R896)/1000</f>
        <v>377412.761</v>
      </c>
      <c r="E16" s="26">
        <f t="shared" si="2"/>
        <v>0</v>
      </c>
      <c r="F16" s="26">
        <f>([1]zved_obl!U896)/1000</f>
        <v>593087.23899999994</v>
      </c>
      <c r="G16" s="26">
        <f>([1]zved_obl!Z896)/1000</f>
        <v>593087.23899999994</v>
      </c>
      <c r="H16" s="26">
        <f t="shared" si="3"/>
        <v>0</v>
      </c>
      <c r="I16" s="27">
        <f t="shared" si="4"/>
        <v>970500</v>
      </c>
      <c r="J16" s="36">
        <v>9.99</v>
      </c>
      <c r="K16" s="36">
        <v>10.1</v>
      </c>
      <c r="L16" s="27">
        <f t="shared" si="0"/>
        <v>970500</v>
      </c>
      <c r="M16" s="27">
        <f t="shared" si="1"/>
        <v>0</v>
      </c>
      <c r="N16" s="28">
        <v>0</v>
      </c>
      <c r="O16" s="28">
        <f t="shared" si="5"/>
        <v>0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</row>
    <row r="17" spans="1:47" ht="18" customHeight="1">
      <c r="A17" s="1" t="s">
        <v>36</v>
      </c>
      <c r="B17" s="15" t="s">
        <v>9</v>
      </c>
      <c r="C17" s="26">
        <f>([1]zved_obl!M917)/1000</f>
        <v>42000</v>
      </c>
      <c r="D17" s="26">
        <f>([1]zved_obl!R917)/1000</f>
        <v>42000</v>
      </c>
      <c r="E17" s="26">
        <f t="shared" si="2"/>
        <v>0</v>
      </c>
      <c r="F17" s="26">
        <f>([1]zved_obl!U917)/1000</f>
        <v>21495</v>
      </c>
      <c r="G17" s="26">
        <f>([1]zved_obl!Z917)/1000</f>
        <v>21495</v>
      </c>
      <c r="H17" s="26">
        <f t="shared" si="3"/>
        <v>0</v>
      </c>
      <c r="I17" s="27">
        <f t="shared" si="4"/>
        <v>63495</v>
      </c>
      <c r="J17" s="36">
        <v>9.99</v>
      </c>
      <c r="K17" s="36">
        <v>10.199999999999999</v>
      </c>
      <c r="L17" s="27">
        <f t="shared" si="0"/>
        <v>63495</v>
      </c>
      <c r="M17" s="27">
        <f t="shared" si="1"/>
        <v>0</v>
      </c>
      <c r="N17" s="28">
        <v>509.9</v>
      </c>
      <c r="O17" s="28">
        <f t="shared" si="5"/>
        <v>509.9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</row>
    <row r="18" spans="1:47" s="12" customFormat="1" ht="18" customHeight="1">
      <c r="A18" s="1" t="s">
        <v>51</v>
      </c>
      <c r="B18" s="15" t="s">
        <v>10</v>
      </c>
      <c r="C18" s="26">
        <f>([1]zved_obl!M1001)/1000</f>
        <v>437989</v>
      </c>
      <c r="D18" s="26">
        <f>([1]zved_obl!R1001)/1000</f>
        <v>437989</v>
      </c>
      <c r="E18" s="26">
        <f t="shared" si="2"/>
        <v>0</v>
      </c>
      <c r="F18" s="26">
        <f>([1]zved_obl!U1001)/1000</f>
        <v>168620.89137999999</v>
      </c>
      <c r="G18" s="26">
        <f>([1]zved_obl!Z1001)/1000</f>
        <v>168620.89137999999</v>
      </c>
      <c r="H18" s="26">
        <f t="shared" si="3"/>
        <v>0</v>
      </c>
      <c r="I18" s="27">
        <f t="shared" si="4"/>
        <v>606609.89137999993</v>
      </c>
      <c r="J18" s="36">
        <v>9.9499999999999993</v>
      </c>
      <c r="K18" s="36">
        <v>10.4</v>
      </c>
      <c r="L18" s="27">
        <f t="shared" si="0"/>
        <v>606609.89137999993</v>
      </c>
      <c r="M18" s="27">
        <f t="shared" si="1"/>
        <v>0</v>
      </c>
      <c r="N18" s="28">
        <v>58424.788730000007</v>
      </c>
      <c r="O18" s="28">
        <f t="shared" si="5"/>
        <v>58424.788730000007</v>
      </c>
    </row>
    <row r="19" spans="1:47" ht="18" customHeight="1">
      <c r="A19" s="1" t="s">
        <v>48</v>
      </c>
      <c r="B19" s="15" t="s">
        <v>11</v>
      </c>
      <c r="C19" s="26">
        <f>([1]zved_obl!M1014)/1000</f>
        <v>164399</v>
      </c>
      <c r="D19" s="26">
        <f>([1]zved_obl!R1014)/1000</f>
        <v>164399</v>
      </c>
      <c r="E19" s="26">
        <f t="shared" si="2"/>
        <v>0</v>
      </c>
      <c r="F19" s="26">
        <f>([1]zved_obl!U1014)/1000</f>
        <v>43720</v>
      </c>
      <c r="G19" s="26">
        <f>([1]zved_obl!Z1014)/1000</f>
        <v>43720</v>
      </c>
      <c r="H19" s="26">
        <f t="shared" si="3"/>
        <v>0</v>
      </c>
      <c r="I19" s="27">
        <f t="shared" si="4"/>
        <v>208119</v>
      </c>
      <c r="J19" s="36">
        <v>9.99</v>
      </c>
      <c r="K19" s="36">
        <v>9.99</v>
      </c>
      <c r="L19" s="27">
        <f t="shared" si="0"/>
        <v>208119</v>
      </c>
      <c r="M19" s="27">
        <f t="shared" si="1"/>
        <v>0</v>
      </c>
      <c r="N19" s="28">
        <v>0</v>
      </c>
      <c r="O19" s="28">
        <f t="shared" si="5"/>
        <v>0</v>
      </c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</row>
    <row r="20" spans="1:47" ht="18" customHeight="1">
      <c r="A20" s="1" t="s">
        <v>40</v>
      </c>
      <c r="B20" s="15" t="s">
        <v>12</v>
      </c>
      <c r="C20" s="26">
        <f>([1]zved_obl!M1020)/1000</f>
        <v>3000</v>
      </c>
      <c r="D20" s="26">
        <f>([1]zved_obl!R1020)/1000</f>
        <v>3000</v>
      </c>
      <c r="E20" s="26">
        <f t="shared" si="2"/>
        <v>0</v>
      </c>
      <c r="F20" s="26">
        <f>([1]zved_obl!U1020)/1000</f>
        <v>50000</v>
      </c>
      <c r="G20" s="26">
        <f>([1]zved_obl!Z1020)/1000</f>
        <v>50000</v>
      </c>
      <c r="H20" s="26">
        <f t="shared" si="3"/>
        <v>0</v>
      </c>
      <c r="I20" s="27">
        <f t="shared" si="4"/>
        <v>53000</v>
      </c>
      <c r="J20" s="36">
        <v>10</v>
      </c>
      <c r="K20" s="36">
        <v>10</v>
      </c>
      <c r="L20" s="27">
        <f t="shared" si="0"/>
        <v>53000</v>
      </c>
      <c r="M20" s="27">
        <f t="shared" si="1"/>
        <v>0</v>
      </c>
      <c r="N20" s="28">
        <v>0</v>
      </c>
      <c r="O20" s="28">
        <f t="shared" si="5"/>
        <v>0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</row>
    <row r="21" spans="1:47" s="12" customFormat="1" ht="18" customHeight="1">
      <c r="A21" s="1" t="s">
        <v>46</v>
      </c>
      <c r="B21" s="15" t="s">
        <v>13</v>
      </c>
      <c r="C21" s="26">
        <f>([1]zved_obl!M1073)/1000</f>
        <v>1160000</v>
      </c>
      <c r="D21" s="26">
        <f>([1]zved_obl!R1073)/1000</f>
        <v>1160000</v>
      </c>
      <c r="E21" s="26">
        <f t="shared" si="2"/>
        <v>0</v>
      </c>
      <c r="F21" s="26">
        <f>([1]zved_obl!U1073)/1000</f>
        <v>445201.81475999998</v>
      </c>
      <c r="G21" s="26">
        <f>([1]zved_obl!Z1073)/1000</f>
        <v>445201.81475999998</v>
      </c>
      <c r="H21" s="26">
        <f t="shared" si="3"/>
        <v>0</v>
      </c>
      <c r="I21" s="27">
        <f t="shared" si="4"/>
        <v>1605201.81476</v>
      </c>
      <c r="J21" s="36">
        <v>9.99</v>
      </c>
      <c r="K21" s="36">
        <v>10</v>
      </c>
      <c r="L21" s="27">
        <f t="shared" si="0"/>
        <v>1605201.81476</v>
      </c>
      <c r="M21" s="27">
        <f t="shared" si="1"/>
        <v>0</v>
      </c>
      <c r="N21" s="28">
        <v>0</v>
      </c>
      <c r="O21" s="28">
        <f t="shared" si="5"/>
        <v>0</v>
      </c>
    </row>
    <row r="22" spans="1:47" ht="18" customHeight="1">
      <c r="A22" s="1" t="s">
        <v>41</v>
      </c>
      <c r="B22" s="15" t="s">
        <v>14</v>
      </c>
      <c r="C22" s="26">
        <f>([1]zved_obl!M1078)/1000</f>
        <v>300000</v>
      </c>
      <c r="D22" s="26">
        <f>([1]zved_obl!R1078)/1000</f>
        <v>300000</v>
      </c>
      <c r="E22" s="26">
        <f t="shared" si="2"/>
        <v>0</v>
      </c>
      <c r="F22" s="26">
        <f>([1]zved_obl!U1078)/1000</f>
        <v>0</v>
      </c>
      <c r="G22" s="26">
        <f>([1]zved_obl!Z1078)/1000</f>
        <v>0</v>
      </c>
      <c r="H22" s="26">
        <f t="shared" si="3"/>
        <v>0</v>
      </c>
      <c r="I22" s="27">
        <f t="shared" si="4"/>
        <v>300000</v>
      </c>
      <c r="J22" s="36">
        <v>0</v>
      </c>
      <c r="K22" s="36">
        <v>0</v>
      </c>
      <c r="L22" s="27">
        <f t="shared" si="0"/>
        <v>300000</v>
      </c>
      <c r="M22" s="27">
        <f t="shared" si="1"/>
        <v>0</v>
      </c>
      <c r="N22" s="28">
        <v>0</v>
      </c>
      <c r="O22" s="28">
        <f t="shared" si="5"/>
        <v>0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12" customFormat="1" ht="18" customHeight="1">
      <c r="A23" s="1" t="s">
        <v>53</v>
      </c>
      <c r="B23" s="15" t="s">
        <v>15</v>
      </c>
      <c r="C23" s="26">
        <f>([1]zved_obl!M1093)/1000</f>
        <v>390000</v>
      </c>
      <c r="D23" s="26">
        <f>([1]zved_obl!R1093)/1000</f>
        <v>390000</v>
      </c>
      <c r="E23" s="26">
        <f t="shared" si="2"/>
        <v>0</v>
      </c>
      <c r="F23" s="26">
        <f>([1]zved_obl!U1093)/1000</f>
        <v>20310</v>
      </c>
      <c r="G23" s="26">
        <f>([1]zved_obl!Z1093)/1000</f>
        <v>20310</v>
      </c>
      <c r="H23" s="26">
        <f t="shared" si="3"/>
        <v>0</v>
      </c>
      <c r="I23" s="27">
        <f t="shared" si="4"/>
        <v>410310</v>
      </c>
      <c r="J23" s="36">
        <v>10</v>
      </c>
      <c r="K23" s="36">
        <v>12</v>
      </c>
      <c r="L23" s="27">
        <f t="shared" si="0"/>
        <v>410310</v>
      </c>
      <c r="M23" s="27">
        <f t="shared" si="1"/>
        <v>0</v>
      </c>
      <c r="N23" s="28">
        <v>15762.382</v>
      </c>
      <c r="O23" s="28">
        <f t="shared" si="5"/>
        <v>15762.382</v>
      </c>
    </row>
    <row r="24" spans="1:47" s="12" customFormat="1" ht="18" customHeight="1">
      <c r="A24" s="1" t="s">
        <v>54</v>
      </c>
      <c r="B24" s="4" t="s">
        <v>16</v>
      </c>
      <c r="C24" s="26">
        <f>([1]zved_obl!M1146)/1000</f>
        <v>1098549.3617</v>
      </c>
      <c r="D24" s="26">
        <f>([1]zved_obl!R1146)/1000</f>
        <v>1098549.3617</v>
      </c>
      <c r="E24" s="26">
        <f t="shared" si="2"/>
        <v>0</v>
      </c>
      <c r="F24" s="26">
        <f>([1]zved_obl!U1146)/1000</f>
        <v>176809.79876999999</v>
      </c>
      <c r="G24" s="26">
        <f>([1]zved_obl!Z1146)/1000</f>
        <v>176809.79876999999</v>
      </c>
      <c r="H24" s="26">
        <f t="shared" si="3"/>
        <v>0</v>
      </c>
      <c r="I24" s="27">
        <f t="shared" si="4"/>
        <v>1275359.16047</v>
      </c>
      <c r="J24" s="36">
        <v>9.99</v>
      </c>
      <c r="K24" s="36">
        <v>10</v>
      </c>
      <c r="L24" s="27">
        <f t="shared" si="0"/>
        <v>1275359.16047</v>
      </c>
      <c r="M24" s="27">
        <f t="shared" si="1"/>
        <v>0</v>
      </c>
      <c r="N24" s="28">
        <v>5880.9285</v>
      </c>
      <c r="O24" s="28">
        <f t="shared" si="5"/>
        <v>5880.9285</v>
      </c>
    </row>
    <row r="25" spans="1:47" s="12" customFormat="1" ht="18" customHeight="1">
      <c r="A25" s="1" t="s">
        <v>55</v>
      </c>
      <c r="B25" s="4" t="s">
        <v>17</v>
      </c>
      <c r="C25" s="26">
        <f>([1]zved_obl!M1166)/1000</f>
        <v>227333.7</v>
      </c>
      <c r="D25" s="26">
        <f>([1]zved_obl!R1166)/1000</f>
        <v>227333.7</v>
      </c>
      <c r="E25" s="26">
        <f t="shared" si="2"/>
        <v>0</v>
      </c>
      <c r="F25" s="26">
        <f>([1]zved_obl!U1166)/1000</f>
        <v>365000</v>
      </c>
      <c r="G25" s="26">
        <f>([1]zved_obl!Z1166)/1000</f>
        <v>365000</v>
      </c>
      <c r="H25" s="26">
        <f t="shared" si="3"/>
        <v>0</v>
      </c>
      <c r="I25" s="27">
        <f t="shared" si="4"/>
        <v>592333.69999999995</v>
      </c>
      <c r="J25" s="36">
        <v>9.99</v>
      </c>
      <c r="K25" s="36">
        <v>10.1</v>
      </c>
      <c r="L25" s="27">
        <f t="shared" si="0"/>
        <v>592333.69999999995</v>
      </c>
      <c r="M25" s="27">
        <f t="shared" si="1"/>
        <v>0</v>
      </c>
      <c r="N25" s="28">
        <v>0</v>
      </c>
      <c r="O25" s="28">
        <f t="shared" si="5"/>
        <v>0</v>
      </c>
    </row>
    <row r="26" spans="1:47" s="12" customFormat="1" ht="18" customHeight="1">
      <c r="A26" s="1" t="s">
        <v>42</v>
      </c>
      <c r="B26" s="15" t="s">
        <v>18</v>
      </c>
      <c r="C26" s="26">
        <f>([1]zved_obl!M1199)/1000</f>
        <v>779799.61</v>
      </c>
      <c r="D26" s="26">
        <f>([1]zved_obl!R1199)/1000</f>
        <v>779799.61</v>
      </c>
      <c r="E26" s="26">
        <f t="shared" si="2"/>
        <v>0</v>
      </c>
      <c r="F26" s="26">
        <f>([1]zved_obl!U1199)/1000</f>
        <v>256369.37299999999</v>
      </c>
      <c r="G26" s="26">
        <f>([1]zved_obl!Z1199)/1000</f>
        <v>256369.37299999999</v>
      </c>
      <c r="H26" s="26">
        <f t="shared" si="3"/>
        <v>0</v>
      </c>
      <c r="I26" s="27">
        <f t="shared" si="4"/>
        <v>1036168.983</v>
      </c>
      <c r="J26" s="36">
        <v>9.99</v>
      </c>
      <c r="K26" s="36">
        <v>14</v>
      </c>
      <c r="L26" s="27">
        <f t="shared" si="0"/>
        <v>1036168.983</v>
      </c>
      <c r="M26" s="27">
        <f t="shared" si="1"/>
        <v>0</v>
      </c>
      <c r="N26" s="28">
        <v>0</v>
      </c>
      <c r="O26" s="28">
        <f t="shared" si="5"/>
        <v>0</v>
      </c>
    </row>
    <row r="27" spans="1:47" s="12" customFormat="1" ht="18" customHeight="1">
      <c r="A27" s="1" t="s">
        <v>56</v>
      </c>
      <c r="B27" s="15" t="s">
        <v>19</v>
      </c>
      <c r="C27" s="26">
        <f>([1]zved_obl!M1287)/1000</f>
        <v>242560.71100000001</v>
      </c>
      <c r="D27" s="26">
        <f>([1]zved_obl!R1287)/1000</f>
        <v>242560.71100000001</v>
      </c>
      <c r="E27" s="26">
        <f t="shared" si="2"/>
        <v>0</v>
      </c>
      <c r="F27" s="26">
        <f>([1]zved_obl!U1287)/1000</f>
        <v>32079.344000000001</v>
      </c>
      <c r="G27" s="26">
        <f>([1]zved_obl!Z1287)/1000</f>
        <v>32079.344000000001</v>
      </c>
      <c r="H27" s="26">
        <f t="shared" si="3"/>
        <v>0</v>
      </c>
      <c r="I27" s="27">
        <f t="shared" si="4"/>
        <v>274640.05499999999</v>
      </c>
      <c r="J27" s="36">
        <v>9.9</v>
      </c>
      <c r="K27" s="36">
        <v>10.5</v>
      </c>
      <c r="L27" s="27">
        <f t="shared" si="0"/>
        <v>274640.05499999999</v>
      </c>
      <c r="M27" s="27">
        <f t="shared" si="1"/>
        <v>0</v>
      </c>
      <c r="N27" s="28">
        <v>343</v>
      </c>
      <c r="O27" s="28">
        <f t="shared" si="5"/>
        <v>343</v>
      </c>
    </row>
    <row r="28" spans="1:47" s="12" customFormat="1" ht="18" customHeight="1">
      <c r="A28" s="1" t="s">
        <v>57</v>
      </c>
      <c r="B28" s="3" t="s">
        <v>20</v>
      </c>
      <c r="C28" s="26">
        <f>([1]zved_obl!M1525)/1000</f>
        <v>941255</v>
      </c>
      <c r="D28" s="26">
        <f>([1]zved_obl!R1525)/1000</f>
        <v>941255</v>
      </c>
      <c r="E28" s="26">
        <f t="shared" si="2"/>
        <v>0</v>
      </c>
      <c r="F28" s="26">
        <f>([1]zved_obl!U1525)/1000</f>
        <v>430486.39899999998</v>
      </c>
      <c r="G28" s="26">
        <f>([1]zved_obl!Z1525)/1000</f>
        <v>430486.39899999998</v>
      </c>
      <c r="H28" s="26">
        <f t="shared" si="3"/>
        <v>0</v>
      </c>
      <c r="I28" s="27">
        <f t="shared" si="4"/>
        <v>1371741.399</v>
      </c>
      <c r="J28" s="36">
        <v>9.99</v>
      </c>
      <c r="K28" s="36">
        <v>10.1</v>
      </c>
      <c r="L28" s="27">
        <f t="shared" si="0"/>
        <v>1371741.399</v>
      </c>
      <c r="M28" s="27">
        <f t="shared" si="1"/>
        <v>0</v>
      </c>
      <c r="N28" s="28">
        <v>20894.150000000001</v>
      </c>
      <c r="O28" s="28">
        <f t="shared" si="5"/>
        <v>20894.150000000001</v>
      </c>
    </row>
    <row r="29" spans="1:47" ht="18" customHeight="1">
      <c r="A29" s="1" t="s">
        <v>43</v>
      </c>
      <c r="B29" s="4" t="s">
        <v>21</v>
      </c>
      <c r="C29" s="26">
        <f>([1]zved_obl!M1532)/1000</f>
        <v>16200</v>
      </c>
      <c r="D29" s="26">
        <f>([1]zved_obl!R1532)/1000</f>
        <v>16200</v>
      </c>
      <c r="E29" s="26">
        <f t="shared" si="2"/>
        <v>0</v>
      </c>
      <c r="F29" s="26">
        <f>([1]zved_obl!U1532)/1000</f>
        <v>0</v>
      </c>
      <c r="G29" s="26">
        <f>([1]zved_obl!Z1532)/1000</f>
        <v>0</v>
      </c>
      <c r="H29" s="26">
        <f t="shared" si="3"/>
        <v>0</v>
      </c>
      <c r="I29" s="29">
        <f t="shared" si="4"/>
        <v>16200</v>
      </c>
      <c r="J29" s="3">
        <v>0</v>
      </c>
      <c r="K29" s="3">
        <v>0</v>
      </c>
      <c r="L29" s="29">
        <f t="shared" si="0"/>
        <v>16200</v>
      </c>
      <c r="M29" s="29">
        <f t="shared" si="1"/>
        <v>0</v>
      </c>
      <c r="N29" s="30">
        <v>0</v>
      </c>
      <c r="O29" s="30">
        <f t="shared" si="5"/>
        <v>0</v>
      </c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</row>
    <row r="30" spans="1:47" ht="18" customHeight="1">
      <c r="A30" s="1" t="s">
        <v>58</v>
      </c>
      <c r="B30" s="4" t="s">
        <v>22</v>
      </c>
      <c r="C30" s="26">
        <f>([1]zved_obl!M1674)/1000</f>
        <v>725493</v>
      </c>
      <c r="D30" s="26">
        <f>([1]zved_obl!R1674)/1000</f>
        <v>725493</v>
      </c>
      <c r="E30" s="26">
        <f t="shared" si="2"/>
        <v>0</v>
      </c>
      <c r="F30" s="26">
        <f>([1]zved_obl!U1674)/1000</f>
        <v>23836.85</v>
      </c>
      <c r="G30" s="26">
        <f>([1]zved_obl!Z1674)/1000</f>
        <v>23836.85</v>
      </c>
      <c r="H30" s="26">
        <f t="shared" si="3"/>
        <v>0</v>
      </c>
      <c r="I30" s="27">
        <f t="shared" si="4"/>
        <v>749329.85</v>
      </c>
      <c r="J30" s="36">
        <v>9.99</v>
      </c>
      <c r="K30" s="36">
        <v>10</v>
      </c>
      <c r="L30" s="27">
        <f t="shared" si="0"/>
        <v>749329.85</v>
      </c>
      <c r="M30" s="27">
        <f t="shared" si="1"/>
        <v>0</v>
      </c>
      <c r="N30" s="28">
        <v>879.86774000000003</v>
      </c>
      <c r="O30" s="28">
        <f t="shared" si="5"/>
        <v>879.86774000000003</v>
      </c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</row>
    <row r="31" spans="1:47" ht="18" customHeight="1">
      <c r="A31" s="1" t="s">
        <v>49</v>
      </c>
      <c r="B31" s="15" t="s">
        <v>23</v>
      </c>
      <c r="C31" s="26">
        <f>([1]zved_obl!M1735)/1000</f>
        <v>1305985.34727</v>
      </c>
      <c r="D31" s="26">
        <f>([1]zved_obl!R1735)/1000</f>
        <v>1305985.34727</v>
      </c>
      <c r="E31" s="26">
        <f t="shared" si="2"/>
        <v>0</v>
      </c>
      <c r="F31" s="26">
        <f>([1]zved_obl!U1735)/1000</f>
        <v>57792.455999999998</v>
      </c>
      <c r="G31" s="26">
        <f>([1]zved_obl!Z1735)/1000</f>
        <v>57792.455999999998</v>
      </c>
      <c r="H31" s="26">
        <f t="shared" si="3"/>
        <v>0</v>
      </c>
      <c r="I31" s="27">
        <f t="shared" si="4"/>
        <v>1363777.80327</v>
      </c>
      <c r="J31" s="36">
        <v>9.9</v>
      </c>
      <c r="K31" s="36">
        <v>12.1</v>
      </c>
      <c r="L31" s="27">
        <f t="shared" si="0"/>
        <v>1363777.80327</v>
      </c>
      <c r="M31" s="27">
        <f t="shared" si="1"/>
        <v>0</v>
      </c>
      <c r="N31" s="28">
        <v>0</v>
      </c>
      <c r="O31" s="28">
        <f t="shared" si="5"/>
        <v>0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</row>
    <row r="32" spans="1:47" ht="18" customHeight="1">
      <c r="A32" s="1" t="s">
        <v>59</v>
      </c>
      <c r="B32" s="15" t="s">
        <v>24</v>
      </c>
      <c r="C32" s="26">
        <f>([1]zved_obl!M1769)/1000</f>
        <v>630425</v>
      </c>
      <c r="D32" s="26">
        <f>([1]zved_obl!R1769)/1000</f>
        <v>630425</v>
      </c>
      <c r="E32" s="26">
        <f t="shared" si="2"/>
        <v>0</v>
      </c>
      <c r="F32" s="26">
        <f>([1]zved_obl!U1769)/1000</f>
        <v>256450.99</v>
      </c>
      <c r="G32" s="26">
        <f>([1]zved_obl!Z1769)/1000</f>
        <v>256450.99</v>
      </c>
      <c r="H32" s="26">
        <f t="shared" si="3"/>
        <v>0</v>
      </c>
      <c r="I32" s="27">
        <f t="shared" si="4"/>
        <v>886875.99</v>
      </c>
      <c r="J32" s="36">
        <v>9.9499999999999993</v>
      </c>
      <c r="K32" s="36">
        <v>13.1</v>
      </c>
      <c r="L32" s="27">
        <f t="shared" si="0"/>
        <v>886875.99</v>
      </c>
      <c r="M32" s="27">
        <f t="shared" si="1"/>
        <v>0</v>
      </c>
      <c r="N32" s="28">
        <v>0</v>
      </c>
      <c r="O32" s="28">
        <f t="shared" si="5"/>
        <v>0</v>
      </c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</row>
    <row r="33" spans="1:47" ht="18" customHeight="1">
      <c r="A33" s="1" t="s">
        <v>60</v>
      </c>
      <c r="B33" s="15" t="s">
        <v>25</v>
      </c>
      <c r="C33" s="26">
        <f>([1]zved_obl!M1842)/1000</f>
        <v>493891.76199999999</v>
      </c>
      <c r="D33" s="26">
        <f>([1]zved_obl!R1842)/1000</f>
        <v>493891.76199999999</v>
      </c>
      <c r="E33" s="26">
        <f t="shared" si="2"/>
        <v>0</v>
      </c>
      <c r="F33" s="26">
        <f>([1]zved_obl!U1842)/1000</f>
        <v>177840.29399999999</v>
      </c>
      <c r="G33" s="26">
        <f>([1]zved_obl!Z1842)/1000</f>
        <v>177840.29399999999</v>
      </c>
      <c r="H33" s="26">
        <f t="shared" si="3"/>
        <v>0</v>
      </c>
      <c r="I33" s="27">
        <f t="shared" si="4"/>
        <v>671732.05599999998</v>
      </c>
      <c r="J33" s="36">
        <v>9.9499999999999993</v>
      </c>
      <c r="K33" s="36">
        <v>13.1</v>
      </c>
      <c r="L33" s="27">
        <f t="shared" si="0"/>
        <v>671732.05599999998</v>
      </c>
      <c r="M33" s="27">
        <f t="shared" si="1"/>
        <v>0</v>
      </c>
      <c r="N33" s="28">
        <v>41.67756</v>
      </c>
      <c r="O33" s="28">
        <f t="shared" si="5"/>
        <v>41.67756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</row>
    <row r="34" spans="1:47" ht="18" customHeight="1">
      <c r="A34" s="1" t="s">
        <v>50</v>
      </c>
      <c r="B34" s="15" t="s">
        <v>26</v>
      </c>
      <c r="C34" s="26">
        <f>([1]zved_obl!M1847)/1000</f>
        <v>0</v>
      </c>
      <c r="D34" s="26">
        <f>([1]zved_obl!R1847)/1000</f>
        <v>0</v>
      </c>
      <c r="E34" s="26">
        <f t="shared" si="2"/>
        <v>0</v>
      </c>
      <c r="F34" s="26">
        <f>([1]zved_obl!U1847)/1000</f>
        <v>0</v>
      </c>
      <c r="G34" s="26">
        <f>([1]zved_obl!Z1847)/1000</f>
        <v>0</v>
      </c>
      <c r="H34" s="26">
        <f t="shared" si="3"/>
        <v>0</v>
      </c>
      <c r="I34" s="27">
        <f t="shared" si="4"/>
        <v>0</v>
      </c>
      <c r="J34" s="27">
        <f>D34+G34</f>
        <v>0</v>
      </c>
      <c r="K34" s="27">
        <f>E34+H34</f>
        <v>0</v>
      </c>
      <c r="L34" s="27">
        <f t="shared" si="0"/>
        <v>0</v>
      </c>
      <c r="M34" s="27">
        <f t="shared" si="1"/>
        <v>0</v>
      </c>
      <c r="N34" s="28">
        <v>27426.641159999999</v>
      </c>
      <c r="O34" s="28">
        <f t="shared" si="5"/>
        <v>27426.641159999999</v>
      </c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</row>
    <row r="35" spans="1:47" s="12" customFormat="1" ht="18" customHeight="1">
      <c r="A35" s="1" t="s">
        <v>61</v>
      </c>
      <c r="B35" s="15" t="s">
        <v>27</v>
      </c>
      <c r="C35" s="26">
        <v>0</v>
      </c>
      <c r="D35" s="26">
        <v>0</v>
      </c>
      <c r="E35" s="26">
        <f t="shared" si="2"/>
        <v>0</v>
      </c>
      <c r="F35" s="26">
        <v>0</v>
      </c>
      <c r="G35" s="26">
        <v>0</v>
      </c>
      <c r="H35" s="26">
        <f t="shared" si="3"/>
        <v>0</v>
      </c>
      <c r="I35" s="27">
        <f t="shared" si="4"/>
        <v>0</v>
      </c>
      <c r="J35" s="27">
        <f>D35+G35</f>
        <v>0</v>
      </c>
      <c r="K35" s="27">
        <f>E35+H35</f>
        <v>0</v>
      </c>
      <c r="L35" s="27">
        <f t="shared" si="0"/>
        <v>0</v>
      </c>
      <c r="M35" s="27">
        <f t="shared" si="1"/>
        <v>0</v>
      </c>
      <c r="N35" s="28">
        <v>0</v>
      </c>
      <c r="O35" s="28">
        <f t="shared" si="5"/>
        <v>0</v>
      </c>
    </row>
    <row r="36" spans="1:47" s="17" customFormat="1" ht="29.25" customHeight="1">
      <c r="A36" s="43" t="s">
        <v>28</v>
      </c>
      <c r="B36" s="43"/>
      <c r="C36" s="33">
        <f t="shared" ref="C36:O36" si="6">SUM(C9:C35)</f>
        <v>18028840.906039994</v>
      </c>
      <c r="D36" s="33">
        <f t="shared" si="6"/>
        <v>18028840.906039994</v>
      </c>
      <c r="E36" s="33">
        <f t="shared" si="6"/>
        <v>0</v>
      </c>
      <c r="F36" s="33">
        <f t="shared" si="6"/>
        <v>7957102.1650200002</v>
      </c>
      <c r="G36" s="33">
        <f t="shared" si="6"/>
        <v>7957102.1650200002</v>
      </c>
      <c r="H36" s="33">
        <f t="shared" si="6"/>
        <v>0</v>
      </c>
      <c r="I36" s="34">
        <f t="shared" si="6"/>
        <v>25985943.071060002</v>
      </c>
      <c r="J36" s="38">
        <v>9.9</v>
      </c>
      <c r="K36" s="38">
        <v>9.99</v>
      </c>
      <c r="L36" s="34">
        <f t="shared" si="6"/>
        <v>25985943.071060002</v>
      </c>
      <c r="M36" s="34">
        <f t="shared" si="6"/>
        <v>0</v>
      </c>
      <c r="N36" s="35">
        <f t="shared" si="6"/>
        <v>250851.59041</v>
      </c>
      <c r="O36" s="35">
        <f t="shared" si="6"/>
        <v>250851.59041</v>
      </c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</row>
    <row r="37" spans="1:47" s="18" customFormat="1" ht="18.75">
      <c r="B37" s="19"/>
      <c r="C37" s="20"/>
      <c r="D37" s="20"/>
      <c r="E37" s="20"/>
      <c r="F37" s="20"/>
      <c r="G37" s="20"/>
      <c r="H37" s="21"/>
      <c r="I37" s="6"/>
      <c r="J37" s="6"/>
      <c r="K37" s="6"/>
      <c r="L37" s="6"/>
      <c r="M37" s="6"/>
      <c r="N37" s="6"/>
      <c r="O37" s="20"/>
      <c r="P37" s="22"/>
      <c r="Q37" s="16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</row>
    <row r="38" spans="1:47">
      <c r="B38" s="12"/>
      <c r="C38" s="12"/>
      <c r="D38" s="23"/>
      <c r="E38" s="20"/>
      <c r="F38" s="23"/>
      <c r="G38" s="23"/>
      <c r="H38" s="21"/>
      <c r="O38" s="23"/>
      <c r="P38" s="12"/>
      <c r="Q38" s="23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</row>
    <row r="39" spans="1:47">
      <c r="B39" s="12"/>
      <c r="C39" s="12"/>
      <c r="D39" s="23"/>
      <c r="E39" s="20"/>
      <c r="F39" s="12"/>
      <c r="G39" s="12"/>
      <c r="H39" s="21"/>
      <c r="O39" s="23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</row>
    <row r="40" spans="1:47">
      <c r="B40" s="12"/>
      <c r="C40" s="12"/>
      <c r="D40" s="23"/>
      <c r="E40" s="23"/>
      <c r="F40" s="12"/>
      <c r="G40" s="12"/>
      <c r="I40" s="21"/>
      <c r="J40" s="21"/>
      <c r="K40" s="21"/>
      <c r="L40" s="21"/>
      <c r="M40" s="21"/>
      <c r="N40" s="21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</row>
    <row r="41" spans="1:47">
      <c r="D41" s="23"/>
      <c r="O41" s="21"/>
    </row>
    <row r="42" spans="1:47">
      <c r="D42" s="23"/>
    </row>
    <row r="43" spans="1:47">
      <c r="D43" s="23"/>
    </row>
  </sheetData>
  <autoFilter ref="A8:AU8"/>
  <mergeCells count="19">
    <mergeCell ref="A2:O2"/>
    <mergeCell ref="B3:O3"/>
    <mergeCell ref="A5:B7"/>
    <mergeCell ref="C5:E5"/>
    <mergeCell ref="F5:H5"/>
    <mergeCell ref="I5:M5"/>
    <mergeCell ref="N5:N7"/>
    <mergeCell ref="O5:O7"/>
    <mergeCell ref="C6:C7"/>
    <mergeCell ref="D6:D7"/>
    <mergeCell ref="L6:L7"/>
    <mergeCell ref="M6:M7"/>
    <mergeCell ref="A36:B36"/>
    <mergeCell ref="E6:E7"/>
    <mergeCell ref="F6:F7"/>
    <mergeCell ref="G6:G7"/>
    <mergeCell ref="H6:H7"/>
    <mergeCell ref="I6:I7"/>
    <mergeCell ref="J6:K6"/>
  </mergeCells>
  <printOptions horizontalCentered="1"/>
  <pageMargins left="3.937007874015748E-2" right="3.937007874015748E-2" top="0.43307086614173229" bottom="0.39370078740157483" header="0.35433070866141736" footer="0.39370078740157483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ZVED_BOR %</vt:lpstr>
      <vt:lpstr>'ZVED_BOR %'!Область_печати</vt:lpstr>
    </vt:vector>
  </TitlesOfParts>
  <Company>DKSU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</dc:creator>
  <cp:lastModifiedBy>2800-DavydiukK</cp:lastModifiedBy>
  <cp:lastPrinted>2018-12-04T13:34:14Z</cp:lastPrinted>
  <dcterms:created xsi:type="dcterms:W3CDTF">2016-11-02T10:38:59Z</dcterms:created>
  <dcterms:modified xsi:type="dcterms:W3CDTF">2019-01-04T10:52:20Z</dcterms:modified>
</cp:coreProperties>
</file>