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 tabRatio="497"/>
  </bookViews>
  <sheets>
    <sheet name="2017" sheetId="1" r:id="rId1"/>
  </sheets>
  <definedNames>
    <definedName name="_xlnm.Print_Area" localSheetId="0">'2017'!$A$1:$E$72</definedName>
  </definedNames>
  <calcPr calcId="125725"/>
</workbook>
</file>

<file path=xl/calcChain.xml><?xml version="1.0" encoding="utf-8"?>
<calcChain xmlns="http://schemas.openxmlformats.org/spreadsheetml/2006/main">
  <c r="D47" i="1"/>
  <c r="D26"/>
  <c r="E18"/>
  <c r="D18" s="1"/>
  <c r="D67"/>
  <c r="D55"/>
  <c r="D56"/>
  <c r="D68"/>
  <c r="D58"/>
  <c r="D48"/>
  <c r="D46"/>
  <c r="D19"/>
  <c r="D37"/>
  <c r="D36"/>
  <c r="D35"/>
  <c r="D34"/>
  <c r="D33"/>
  <c r="E50"/>
  <c r="E28"/>
  <c r="E69"/>
  <c r="E59"/>
  <c r="E61" s="1"/>
  <c r="E38"/>
  <c r="D69" l="1"/>
  <c r="D50"/>
  <c r="D28"/>
  <c r="E40"/>
  <c r="D59"/>
  <c r="D38"/>
  <c r="D61" l="1"/>
  <c r="D40"/>
</calcChain>
</file>

<file path=xl/sharedStrings.xml><?xml version="1.0" encoding="utf-8"?>
<sst xmlns="http://schemas.openxmlformats.org/spreadsheetml/2006/main" count="78" uniqueCount="54">
  <si>
    <t>ЗАТВЕРДЖЕНО</t>
  </si>
  <si>
    <t>Наказ Міністерства фінансів України</t>
  </si>
  <si>
    <t>Звіт про стан державного боргу і гарантованого державою боргу</t>
  </si>
  <si>
    <t>І. Державний внутрішній борг</t>
  </si>
  <si>
    <t>Код бюджетної класифікації</t>
  </si>
  <si>
    <t>Класифікація боргу за типом кредитора</t>
  </si>
  <si>
    <t>Державний внутрішній борг</t>
  </si>
  <si>
    <t>Внутрішній борг</t>
  </si>
  <si>
    <t xml:space="preserve">Заборгованість за позиками, одержаними з бюджетів різних рівнів та державних фондів  </t>
  </si>
  <si>
    <t>Заборгованість за позиками, одержаними з державних фондів</t>
  </si>
  <si>
    <t>Заборгованість за позиками, одержаними з бюджетів вищих рівнів</t>
  </si>
  <si>
    <t>Заборгованість за позиками, одержаними з бюджетів нижчих рівнів</t>
  </si>
  <si>
    <t>Заборгованість перед банківськими та іншими фінансовими установами</t>
  </si>
  <si>
    <t>Заборгованість за позиками, одержаними від Національного банку України</t>
  </si>
  <si>
    <t>Заборгованість за позиками, одержаними від інших банків, фінансових установ</t>
  </si>
  <si>
    <t xml:space="preserve">Заборгованість перед іншими органами управління </t>
  </si>
  <si>
    <t>Заборгованість за позиками, одержаними від інших фінансових установ</t>
  </si>
  <si>
    <t>Заборгованість за позиками, одержаними від нефінансових державних підприємств</t>
  </si>
  <si>
    <t>Заборгованість за позиками, одержаними від нефінансового приватного сектора</t>
  </si>
  <si>
    <t>Інша внутрішня заборгованість</t>
  </si>
  <si>
    <t>Заборгованість за випущеними цінними паперами</t>
  </si>
  <si>
    <t>Заборгованість, не віднесена до інших категорій</t>
  </si>
  <si>
    <t>Разом внутрішній борг</t>
  </si>
  <si>
    <t>ІІ. Державний зовнішній борг</t>
  </si>
  <si>
    <t xml:space="preserve"> Державний зовнішній борг</t>
  </si>
  <si>
    <t>Зовнішній борг</t>
  </si>
  <si>
    <t>Заборгованість за позиками, одержаними від міжнародних фінансових організацій</t>
  </si>
  <si>
    <t>Заборгованість за позиками, одержаними від органів управління іноземних держав</t>
  </si>
  <si>
    <t>Заборгованість за позиками, одержаними від іноземних комерційних банків, інших іноземних фінансових установ</t>
  </si>
  <si>
    <t>Разом зовнішній борг</t>
  </si>
  <si>
    <t>Усього  державний борг за типом кредитора</t>
  </si>
  <si>
    <t>ІІІ. Державний внутрішній борг</t>
  </si>
  <si>
    <t>Класифікація боргу за типом боргового зобов'язання</t>
  </si>
  <si>
    <t xml:space="preserve">Заборгованість за довгостроковими зобов'язаннями  </t>
  </si>
  <si>
    <t>Заборгованість за середньостроковими зобов'язаннями</t>
  </si>
  <si>
    <t xml:space="preserve">Заборгованість за короткостроковими зобов'язаннями і векселями </t>
  </si>
  <si>
    <t>Заборгованість за іншими внутрішніми зобов'язаннями</t>
  </si>
  <si>
    <t>ІV. Державний зовнішній борг</t>
  </si>
  <si>
    <t>Заборгованість за іншими зовнішніми зобов'язаннями</t>
  </si>
  <si>
    <r>
      <t>Усього</t>
    </r>
    <r>
      <rPr>
        <b/>
        <sz val="12"/>
        <rFont val="Times New Roman Cyr"/>
        <family val="1"/>
        <charset val="204"/>
      </rPr>
      <t xml:space="preserve"> державний борг за типом боргового зобов'язання</t>
    </r>
  </si>
  <si>
    <t xml:space="preserve">Класифікація боргу </t>
  </si>
  <si>
    <t xml:space="preserve"> Гарантований державою борг                         </t>
  </si>
  <si>
    <t>І. Внутрішній борг</t>
  </si>
  <si>
    <t>ІІ. Зовнішній борг</t>
  </si>
  <si>
    <t>Разом гарантований державою борг (І+ІІ)</t>
  </si>
  <si>
    <t>V. Гарантований державою борг</t>
  </si>
  <si>
    <t>Борг державний+гарантований</t>
  </si>
  <si>
    <t xml:space="preserve">від 28.12.2011 №1774 </t>
  </si>
  <si>
    <t>у гривневому еквіваленті за курсом на звітну дату</t>
  </si>
  <si>
    <t>у доларовому  еквіваленті за курсом на звітну дату</t>
  </si>
  <si>
    <t>(у редакції наказу Міністерства фінансів України               від 18 листопада 2016 року №1003)</t>
  </si>
  <si>
    <t>Одиниця виміру: грн коп.</t>
  </si>
  <si>
    <t>Періодичність: квартальна</t>
  </si>
  <si>
    <t>станом на 1 квітня 2017 року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</si>
</sst>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</font>
    <font>
      <b/>
      <sz val="9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charset val="204"/>
    </font>
    <font>
      <b/>
      <sz val="12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14"/>
      <name val="Times New Roman Cyr"/>
      <family val="1"/>
      <charset val="204"/>
    </font>
    <font>
      <i/>
      <sz val="8"/>
      <name val="Times New Roman Cyr"/>
      <charset val="204"/>
    </font>
    <font>
      <sz val="11"/>
      <name val="Times New Roman CYR"/>
      <family val="1"/>
      <charset val="204"/>
    </font>
    <font>
      <b/>
      <sz val="10"/>
      <name val="Times New Roman Cyr"/>
      <charset val="204"/>
    </font>
    <font>
      <b/>
      <sz val="11"/>
      <name val="Times New Roman"/>
      <family val="1"/>
      <charset val="204"/>
    </font>
    <font>
      <sz val="11"/>
      <name val="Arial Cyr"/>
    </font>
    <font>
      <b/>
      <sz val="11"/>
      <name val="Times New Roman Cyr"/>
      <family val="1"/>
      <charset val="204"/>
    </font>
    <font>
      <b/>
      <i/>
      <sz val="12"/>
      <name val="Times New Roman Cyr"/>
      <charset val="204"/>
    </font>
    <font>
      <b/>
      <sz val="16"/>
      <name val="Times New Roman"/>
      <family val="1"/>
      <charset val="204"/>
    </font>
    <font>
      <b/>
      <sz val="11"/>
      <name val="Times New Roman CYR"/>
      <charset val="204"/>
    </font>
    <font>
      <b/>
      <sz val="10"/>
      <color theme="0"/>
      <name val="Times New Roman Cyr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2" fillId="2" borderId="0" xfId="1" applyFont="1" applyFill="1" applyAlignment="1">
      <alignment wrapText="1"/>
    </xf>
    <xf numFmtId="4" fontId="2" fillId="2" borderId="0" xfId="1" applyNumberFormat="1" applyFont="1" applyFill="1" applyAlignment="1">
      <alignment wrapText="1"/>
    </xf>
    <xf numFmtId="4" fontId="2" fillId="2" borderId="13" xfId="1" applyNumberFormat="1" applyFont="1" applyFill="1" applyBorder="1" applyAlignment="1">
      <alignment horizontal="right" vertical="center"/>
    </xf>
    <xf numFmtId="0" fontId="18" fillId="2" borderId="0" xfId="1" applyFont="1" applyFill="1" applyBorder="1" applyAlignment="1">
      <alignment horizontal="center" vertical="center" wrapText="1"/>
    </xf>
    <xf numFmtId="4" fontId="19" fillId="2" borderId="0" xfId="1" applyNumberFormat="1" applyFont="1" applyFill="1" applyBorder="1" applyAlignment="1">
      <alignment horizontal="center" vertical="center" wrapText="1"/>
    </xf>
    <xf numFmtId="0" fontId="13" fillId="2" borderId="0" xfId="1" applyFont="1" applyFill="1"/>
    <xf numFmtId="0" fontId="20" fillId="2" borderId="0" xfId="1" applyFont="1" applyFill="1" applyAlignment="1"/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Border="1"/>
    <xf numFmtId="0" fontId="20" fillId="2" borderId="0" xfId="1" applyFont="1" applyFill="1" applyBorder="1" applyAlignment="1">
      <alignment horizontal="center"/>
    </xf>
    <xf numFmtId="0" fontId="13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2" fillId="2" borderId="0" xfId="1" applyFont="1" applyFill="1"/>
    <xf numFmtId="0" fontId="3" fillId="2" borderId="0" xfId="1" applyFont="1" applyFill="1"/>
    <xf numFmtId="0" fontId="2" fillId="2" borderId="0" xfId="1" applyFont="1" applyFill="1" applyAlignment="1">
      <alignment horizontal="center" wrapText="1"/>
    </xf>
    <xf numFmtId="0" fontId="3" fillId="2" borderId="0" xfId="1" applyFont="1" applyFill="1" applyAlignment="1">
      <alignment wrapText="1"/>
    </xf>
    <xf numFmtId="0" fontId="7" fillId="2" borderId="0" xfId="1" applyFont="1" applyFill="1"/>
    <xf numFmtId="0" fontId="2" fillId="2" borderId="0" xfId="1" applyFont="1" applyFill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4" fontId="9" fillId="2" borderId="10" xfId="1" applyNumberFormat="1" applyFont="1" applyFill="1" applyBorder="1" applyAlignment="1">
      <alignment horizontal="right" wrapText="1"/>
    </xf>
    <xf numFmtId="0" fontId="2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wrapText="1"/>
    </xf>
    <xf numFmtId="4" fontId="2" fillId="2" borderId="0" xfId="1" applyNumberFormat="1" applyFont="1" applyFill="1" applyBorder="1" applyAlignment="1">
      <alignment horizontal="right" wrapText="1"/>
    </xf>
    <xf numFmtId="0" fontId="12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wrapText="1"/>
    </xf>
    <xf numFmtId="0" fontId="15" fillId="2" borderId="13" xfId="1" applyFont="1" applyFill="1" applyBorder="1" applyAlignment="1">
      <alignment horizontal="center" vertical="center" wrapText="1"/>
    </xf>
    <xf numFmtId="0" fontId="14" fillId="2" borderId="18" xfId="1" applyFont="1" applyFill="1" applyBorder="1" applyAlignment="1">
      <alignment horizontal="center" vertical="center"/>
    </xf>
    <xf numFmtId="4" fontId="14" fillId="2" borderId="10" xfId="1" applyNumberFormat="1" applyFont="1" applyFill="1" applyBorder="1" applyAlignment="1">
      <alignment horizontal="right"/>
    </xf>
    <xf numFmtId="0" fontId="15" fillId="2" borderId="13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/>
    </xf>
    <xf numFmtId="0" fontId="17" fillId="2" borderId="0" xfId="1" applyFont="1" applyFill="1" applyBorder="1" applyAlignment="1">
      <alignment wrapText="1"/>
    </xf>
    <xf numFmtId="4" fontId="9" fillId="2" borderId="0" xfId="1" applyNumberFormat="1" applyFont="1" applyFill="1"/>
    <xf numFmtId="4" fontId="21" fillId="2" borderId="0" xfId="1" applyNumberFormat="1" applyFont="1" applyFill="1" applyBorder="1" applyAlignment="1">
      <alignment horizontal="right" wrapText="1"/>
    </xf>
    <xf numFmtId="4" fontId="21" fillId="2" borderId="0" xfId="1" applyNumberFormat="1" applyFont="1" applyFill="1" applyBorder="1" applyAlignment="1">
      <alignment horizontal="left"/>
    </xf>
    <xf numFmtId="0" fontId="10" fillId="2" borderId="23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4" fontId="2" fillId="2" borderId="23" xfId="1" applyNumberFormat="1" applyFont="1" applyFill="1" applyBorder="1" applyAlignment="1">
      <alignment horizontal="right" vertical="center"/>
    </xf>
    <xf numFmtId="0" fontId="22" fillId="2" borderId="17" xfId="1" applyFont="1" applyFill="1" applyBorder="1" applyAlignment="1">
      <alignment horizontal="center" vertical="center" wrapText="1"/>
    </xf>
    <xf numFmtId="0" fontId="15" fillId="2" borderId="23" xfId="1" applyFont="1" applyFill="1" applyBorder="1" applyAlignment="1">
      <alignment horizontal="center" vertical="center" wrapText="1"/>
    </xf>
    <xf numFmtId="0" fontId="24" fillId="2" borderId="17" xfId="1" applyFont="1" applyFill="1" applyBorder="1" applyAlignment="1">
      <alignment horizontal="center" vertical="center" wrapText="1"/>
    </xf>
    <xf numFmtId="4" fontId="9" fillId="2" borderId="13" xfId="1" applyNumberFormat="1" applyFont="1" applyFill="1" applyBorder="1" applyAlignment="1">
      <alignment horizontal="right" vertical="center" wrapText="1"/>
    </xf>
    <xf numFmtId="0" fontId="2" fillId="2" borderId="0" xfId="1" applyFont="1" applyFill="1" applyAlignment="1">
      <alignment vertical="center"/>
    </xf>
    <xf numFmtId="4" fontId="9" fillId="2" borderId="23" xfId="1" applyNumberFormat="1" applyFont="1" applyFill="1" applyBorder="1" applyAlignment="1">
      <alignment horizontal="right" vertical="center" wrapText="1"/>
    </xf>
    <xf numFmtId="0" fontId="15" fillId="2" borderId="23" xfId="1" applyFont="1" applyFill="1" applyBorder="1" applyAlignment="1">
      <alignment horizontal="center" vertical="center"/>
    </xf>
    <xf numFmtId="0" fontId="24" fillId="2" borderId="17" xfId="1" applyFont="1" applyFill="1" applyBorder="1" applyAlignment="1">
      <alignment horizontal="center" vertical="center"/>
    </xf>
    <xf numFmtId="0" fontId="24" fillId="2" borderId="16" xfId="1" applyFont="1" applyFill="1" applyBorder="1" applyAlignment="1">
      <alignment vertical="center"/>
    </xf>
    <xf numFmtId="0" fontId="24" fillId="2" borderId="20" xfId="1" applyFont="1" applyFill="1" applyBorder="1" applyAlignment="1">
      <alignment vertical="center" wrapText="1"/>
    </xf>
    <xf numFmtId="0" fontId="26" fillId="2" borderId="0" xfId="1" applyFont="1" applyFill="1"/>
    <xf numFmtId="0" fontId="17" fillId="0" borderId="0" xfId="1" applyFont="1" applyBorder="1" applyAlignment="1">
      <alignment horizontal="center" vertical="top"/>
    </xf>
    <xf numFmtId="0" fontId="14" fillId="0" borderId="0" xfId="1" applyFont="1" applyBorder="1" applyAlignment="1">
      <alignment wrapText="1"/>
    </xf>
    <xf numFmtId="4" fontId="13" fillId="0" borderId="0" xfId="1" applyNumberFormat="1" applyFont="1" applyFill="1" applyBorder="1" applyAlignment="1">
      <alignment horizontal="center"/>
    </xf>
    <xf numFmtId="4" fontId="14" fillId="0" borderId="0" xfId="1" applyNumberFormat="1" applyFont="1" applyFill="1" applyBorder="1" applyAlignment="1">
      <alignment horizontal="right"/>
    </xf>
    <xf numFmtId="0" fontId="13" fillId="0" borderId="0" xfId="1" applyFont="1"/>
    <xf numFmtId="0" fontId="2" fillId="0" borderId="0" xfId="1" applyFont="1" applyAlignment="1">
      <alignment horizontal="center"/>
    </xf>
    <xf numFmtId="0" fontId="2" fillId="0" borderId="0" xfId="1" applyFont="1"/>
    <xf numFmtId="4" fontId="2" fillId="0" borderId="0" xfId="1" applyNumberFormat="1" applyFont="1"/>
    <xf numFmtId="0" fontId="3" fillId="0" borderId="0" xfId="1" applyFont="1"/>
    <xf numFmtId="0" fontId="28" fillId="0" borderId="0" xfId="1" applyFont="1" applyBorder="1" applyAlignment="1">
      <alignment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4" fontId="22" fillId="2" borderId="17" xfId="1" applyNumberFormat="1" applyFont="1" applyFill="1" applyBorder="1" applyAlignment="1">
      <alignment horizontal="right" vertical="center"/>
    </xf>
    <xf numFmtId="4" fontId="22" fillId="2" borderId="19" xfId="1" applyNumberFormat="1" applyFont="1" applyFill="1" applyBorder="1" applyAlignment="1">
      <alignment horizontal="right" vertical="center" wrapText="1"/>
    </xf>
    <xf numFmtId="4" fontId="22" fillId="2" borderId="17" xfId="1" applyNumberFormat="1" applyFont="1" applyFill="1" applyBorder="1" applyAlignment="1">
      <alignment horizontal="right" vertical="center" wrapText="1"/>
    </xf>
    <xf numFmtId="4" fontId="24" fillId="2" borderId="17" xfId="1" applyNumberFormat="1" applyFont="1" applyFill="1" applyBorder="1" applyAlignment="1">
      <alignment horizontal="right" vertical="center" wrapText="1"/>
    </xf>
    <xf numFmtId="4" fontId="27" fillId="2" borderId="17" xfId="1" applyNumberFormat="1" applyFont="1" applyFill="1" applyBorder="1" applyAlignment="1">
      <alignment horizontal="right" vertical="center"/>
    </xf>
    <xf numFmtId="4" fontId="9" fillId="2" borderId="0" xfId="1" applyNumberFormat="1" applyFont="1" applyFill="1" applyBorder="1" applyAlignment="1">
      <alignment horizontal="center" vertical="center" wrapText="1"/>
    </xf>
    <xf numFmtId="4" fontId="29" fillId="2" borderId="13" xfId="1" applyNumberFormat="1" applyFont="1" applyFill="1" applyBorder="1" applyAlignment="1">
      <alignment horizontal="right" vertical="center" wrapText="1"/>
    </xf>
    <xf numFmtId="4" fontId="2" fillId="2" borderId="13" xfId="1" applyNumberFormat="1" applyFont="1" applyFill="1" applyBorder="1" applyAlignment="1">
      <alignment horizontal="right" vertical="center" wrapText="1"/>
    </xf>
    <xf numFmtId="4" fontId="13" fillId="2" borderId="23" xfId="1" applyNumberFormat="1" applyFont="1" applyFill="1" applyBorder="1" applyAlignment="1">
      <alignment horizontal="right"/>
    </xf>
    <xf numFmtId="4" fontId="2" fillId="2" borderId="13" xfId="1" applyNumberFormat="1" applyFont="1" applyFill="1" applyBorder="1" applyAlignment="1">
      <alignment horizontal="right"/>
    </xf>
    <xf numFmtId="4" fontId="13" fillId="2" borderId="10" xfId="1" applyNumberFormat="1" applyFont="1" applyFill="1" applyBorder="1" applyAlignment="1">
      <alignment horizontal="right"/>
    </xf>
    <xf numFmtId="0" fontId="5" fillId="2" borderId="0" xfId="1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2" fillId="2" borderId="0" xfId="1" applyFont="1" applyFill="1" applyAlignment="1">
      <alignment horizontal="left" wrapText="1"/>
    </xf>
    <xf numFmtId="0" fontId="8" fillId="2" borderId="1" xfId="1" applyFont="1" applyFill="1" applyBorder="1" applyAlignment="1">
      <alignment horizontal="left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7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top" wrapText="1"/>
    </xf>
    <xf numFmtId="0" fontId="3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0" fillId="2" borderId="14" xfId="1" applyFont="1" applyFill="1" applyBorder="1" applyAlignment="1">
      <alignment vertical="center" wrapText="1"/>
    </xf>
    <xf numFmtId="0" fontId="10" fillId="2" borderId="15" xfId="1" applyFont="1" applyFill="1" applyBorder="1" applyAlignment="1">
      <alignment vertical="center" wrapText="1"/>
    </xf>
    <xf numFmtId="0" fontId="9" fillId="2" borderId="11" xfId="1" applyFont="1" applyFill="1" applyBorder="1" applyAlignment="1">
      <alignment horizontal="left" vertical="center" wrapText="1"/>
    </xf>
    <xf numFmtId="0" fontId="9" fillId="2" borderId="12" xfId="1" applyFont="1" applyFill="1" applyBorder="1" applyAlignment="1">
      <alignment horizontal="left" vertical="center" wrapText="1"/>
    </xf>
    <xf numFmtId="0" fontId="2" fillId="2" borderId="14" xfId="1" applyFont="1" applyFill="1" applyBorder="1" applyAlignment="1">
      <alignment vertical="center" wrapText="1"/>
    </xf>
    <xf numFmtId="0" fontId="2" fillId="2" borderId="15" xfId="1" applyFont="1" applyFill="1" applyBorder="1" applyAlignment="1">
      <alignment vertical="center" wrapText="1"/>
    </xf>
    <xf numFmtId="4" fontId="22" fillId="2" borderId="19" xfId="1" applyNumberFormat="1" applyFont="1" applyFill="1" applyBorder="1" applyAlignment="1">
      <alignment horizontal="left" vertical="center" wrapText="1"/>
    </xf>
    <xf numFmtId="4" fontId="22" fillId="2" borderId="16" xfId="1" applyNumberFormat="1" applyFont="1" applyFill="1" applyBorder="1" applyAlignment="1">
      <alignment horizontal="left" vertical="center" wrapText="1"/>
    </xf>
    <xf numFmtId="4" fontId="22" fillId="2" borderId="20" xfId="1" applyNumberFormat="1" applyFont="1" applyFill="1" applyBorder="1" applyAlignment="1">
      <alignment horizontal="left" vertical="center" wrapText="1"/>
    </xf>
    <xf numFmtId="0" fontId="15" fillId="2" borderId="14" xfId="1" applyFont="1" applyFill="1" applyBorder="1" applyAlignment="1">
      <alignment vertical="center" wrapText="1"/>
    </xf>
    <xf numFmtId="0" fontId="15" fillId="2" borderId="15" xfId="1" applyFont="1" applyFill="1" applyBorder="1" applyAlignment="1">
      <alignment vertical="center" wrapText="1"/>
    </xf>
    <xf numFmtId="0" fontId="10" fillId="2" borderId="24" xfId="1" applyFont="1" applyFill="1" applyBorder="1" applyAlignment="1">
      <alignment vertical="center" wrapText="1"/>
    </xf>
    <xf numFmtId="0" fontId="10" fillId="2" borderId="25" xfId="1" applyFont="1" applyFill="1" applyBorder="1" applyAlignment="1">
      <alignment vertical="center" wrapText="1"/>
    </xf>
    <xf numFmtId="0" fontId="22" fillId="2" borderId="19" xfId="1" applyFont="1" applyFill="1" applyBorder="1" applyAlignment="1">
      <alignment horizontal="left" vertical="center" wrapText="1"/>
    </xf>
    <xf numFmtId="0" fontId="22" fillId="2" borderId="20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vertical="center" wrapText="1"/>
    </xf>
    <xf numFmtId="0" fontId="9" fillId="2" borderId="12" xfId="1" applyFont="1" applyFill="1" applyBorder="1" applyAlignment="1">
      <alignment vertical="center" wrapText="1"/>
    </xf>
    <xf numFmtId="0" fontId="22" fillId="2" borderId="19" xfId="1" applyFont="1" applyFill="1" applyBorder="1" applyAlignment="1">
      <alignment vertical="center" wrapText="1"/>
    </xf>
    <xf numFmtId="0" fontId="23" fillId="2" borderId="20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/>
    </xf>
    <xf numFmtId="0" fontId="14" fillId="2" borderId="11" xfId="1" applyFont="1" applyFill="1" applyBorder="1" applyAlignment="1">
      <alignment horizontal="left" vertical="center" wrapText="1"/>
    </xf>
    <xf numFmtId="0" fontId="14" fillId="2" borderId="12" xfId="1" applyFont="1" applyFill="1" applyBorder="1" applyAlignment="1">
      <alignment horizontal="left" vertical="center" wrapText="1"/>
    </xf>
    <xf numFmtId="0" fontId="14" fillId="2" borderId="24" xfId="1" applyFont="1" applyFill="1" applyBorder="1" applyAlignment="1">
      <alignment horizontal="left" wrapText="1"/>
    </xf>
    <xf numFmtId="0" fontId="14" fillId="2" borderId="26" xfId="1" applyFont="1" applyFill="1" applyBorder="1" applyAlignment="1">
      <alignment horizontal="left" wrapText="1"/>
    </xf>
    <xf numFmtId="0" fontId="14" fillId="2" borderId="25" xfId="1" applyFont="1" applyFill="1" applyBorder="1" applyAlignment="1">
      <alignment horizontal="left" wrapText="1"/>
    </xf>
    <xf numFmtId="0" fontId="15" fillId="2" borderId="24" xfId="1" applyFont="1" applyFill="1" applyBorder="1" applyAlignment="1">
      <alignment vertical="center" wrapText="1"/>
    </xf>
    <xf numFmtId="0" fontId="15" fillId="2" borderId="25" xfId="1" applyFont="1" applyFill="1" applyBorder="1" applyAlignment="1">
      <alignment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24" fillId="2" borderId="19" xfId="1" applyFont="1" applyFill="1" applyBorder="1" applyAlignment="1">
      <alignment horizontal="left" vertical="center" wrapText="1"/>
    </xf>
    <xf numFmtId="0" fontId="24" fillId="2" borderId="16" xfId="1" applyFont="1" applyFill="1" applyBorder="1" applyAlignment="1">
      <alignment horizontal="left" vertical="center" wrapText="1"/>
    </xf>
    <xf numFmtId="0" fontId="24" fillId="2" borderId="20" xfId="1" applyFont="1" applyFill="1" applyBorder="1" applyAlignment="1">
      <alignment horizontal="left" vertical="center" wrapText="1"/>
    </xf>
    <xf numFmtId="0" fontId="25" fillId="2" borderId="0" xfId="1" applyFont="1" applyFill="1" applyBorder="1" applyAlignment="1">
      <alignment horizontal="left"/>
    </xf>
    <xf numFmtId="0" fontId="13" fillId="2" borderId="21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left" wrapText="1"/>
    </xf>
    <xf numFmtId="0" fontId="24" fillId="2" borderId="19" xfId="1" applyFont="1" applyFill="1" applyBorder="1" applyAlignment="1">
      <alignment vertical="center" wrapText="1"/>
    </xf>
    <xf numFmtId="0" fontId="16" fillId="2" borderId="16" xfId="1" applyFont="1" applyFill="1" applyBorder="1" applyAlignment="1">
      <alignment horizontal="left"/>
    </xf>
    <xf numFmtId="0" fontId="13" fillId="2" borderId="17" xfId="1" applyFont="1" applyFill="1" applyBorder="1" applyAlignment="1">
      <alignment horizontal="center" vertical="center" wrapText="1"/>
    </xf>
    <xf numFmtId="0" fontId="13" fillId="2" borderId="17" xfId="1" applyNumberFormat="1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vertical="center" wrapText="1"/>
    </xf>
    <xf numFmtId="0" fontId="14" fillId="2" borderId="12" xfId="1" applyFont="1" applyFill="1" applyBorder="1" applyAlignment="1">
      <alignment vertical="center" wrapText="1"/>
    </xf>
    <xf numFmtId="0" fontId="14" fillId="2" borderId="11" xfId="1" applyFont="1" applyFill="1" applyBorder="1" applyAlignment="1">
      <alignment horizontal="left" wrapText="1"/>
    </xf>
    <xf numFmtId="0" fontId="14" fillId="2" borderId="22" xfId="1" applyFont="1" applyFill="1" applyBorder="1" applyAlignment="1">
      <alignment horizontal="left" wrapText="1"/>
    </xf>
    <xf numFmtId="0" fontId="14" fillId="2" borderId="12" xfId="1" applyFont="1" applyFill="1" applyBorder="1" applyAlignment="1">
      <alignment horizontal="left" wrapText="1"/>
    </xf>
    <xf numFmtId="0" fontId="13" fillId="2" borderId="19" xfId="1" applyNumberFormat="1" applyFont="1" applyFill="1" applyBorder="1" applyAlignment="1">
      <alignment horizontal="center" vertical="center" wrapText="1"/>
    </xf>
    <xf numFmtId="0" fontId="11" fillId="2" borderId="20" xfId="0" applyFont="1" applyFill="1" applyBorder="1"/>
  </cellXfs>
  <cellStyles count="2">
    <cellStyle name="Обычный" xfId="0" builtinId="0"/>
    <cellStyle name="Обычный_2005 kvar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78"/>
  <sheetViews>
    <sheetView tabSelected="1" zoomScaleNormal="100" workbookViewId="0">
      <selection activeCell="D28" sqref="D28"/>
    </sheetView>
  </sheetViews>
  <sheetFormatPr defaultRowHeight="12.75"/>
  <cols>
    <col min="1" max="1" width="11" style="12" customWidth="1"/>
    <col min="2" max="2" width="4.28515625" style="13" customWidth="1"/>
    <col min="3" max="3" width="51.28515625" style="14" customWidth="1"/>
    <col min="4" max="4" width="23" style="13" customWidth="1"/>
    <col min="5" max="5" width="21" style="13" customWidth="1"/>
    <col min="6" max="16384" width="9.140625" style="13"/>
  </cols>
  <sheetData>
    <row r="1" spans="1:5" ht="18.75" customHeight="1">
      <c r="C1" s="53"/>
      <c r="D1" s="79" t="s">
        <v>0</v>
      </c>
      <c r="E1" s="79"/>
    </row>
    <row r="2" spans="1:5" s="1" customFormat="1" ht="12.75" customHeight="1">
      <c r="A2" s="15"/>
      <c r="C2" s="16"/>
      <c r="D2" s="88" t="s">
        <v>1</v>
      </c>
      <c r="E2" s="88"/>
    </row>
    <row r="3" spans="1:5" s="1" customFormat="1" ht="12.75" customHeight="1">
      <c r="A3" s="15"/>
      <c r="C3" s="16"/>
      <c r="D3" s="89" t="s">
        <v>47</v>
      </c>
      <c r="E3" s="89"/>
    </row>
    <row r="4" spans="1:5" s="1" customFormat="1" ht="28.5" customHeight="1">
      <c r="A4" s="15"/>
      <c r="C4" s="16"/>
      <c r="D4" s="89" t="s">
        <v>50</v>
      </c>
      <c r="E4" s="89"/>
    </row>
    <row r="5" spans="1:5" ht="18" customHeight="1">
      <c r="C5" s="90"/>
      <c r="D5" s="90"/>
      <c r="E5" s="90"/>
    </row>
    <row r="6" spans="1:5" ht="16.5" customHeight="1">
      <c r="A6" s="77" t="s">
        <v>2</v>
      </c>
      <c r="B6" s="91"/>
      <c r="C6" s="91"/>
      <c r="D6" s="91"/>
      <c r="E6" s="91"/>
    </row>
    <row r="7" spans="1:5" s="17" customFormat="1" ht="18.75" customHeight="1">
      <c r="A7" s="77" t="s">
        <v>53</v>
      </c>
      <c r="B7" s="78"/>
      <c r="C7" s="78"/>
      <c r="D7" s="78"/>
      <c r="E7" s="78"/>
    </row>
    <row r="8" spans="1:5" ht="17.25" customHeight="1">
      <c r="A8" s="79" t="s">
        <v>52</v>
      </c>
      <c r="B8" s="79"/>
      <c r="C8" s="79"/>
      <c r="D8" s="1"/>
      <c r="E8" s="1"/>
    </row>
    <row r="9" spans="1:5">
      <c r="A9" s="79" t="s">
        <v>51</v>
      </c>
      <c r="B9" s="79"/>
      <c r="C9" s="79"/>
      <c r="D9" s="1"/>
      <c r="E9" s="1"/>
    </row>
    <row r="10" spans="1:5" s="18" customFormat="1" ht="22.5" customHeight="1">
      <c r="A10" s="80" t="s">
        <v>3</v>
      </c>
      <c r="B10" s="80"/>
      <c r="C10" s="80"/>
    </row>
    <row r="11" spans="1:5" ht="17.25" customHeight="1">
      <c r="A11" s="81" t="s">
        <v>4</v>
      </c>
      <c r="B11" s="83" t="s">
        <v>5</v>
      </c>
      <c r="C11" s="84"/>
      <c r="D11" s="87" t="s">
        <v>6</v>
      </c>
      <c r="E11" s="87"/>
    </row>
    <row r="12" spans="1:5" ht="37.5" customHeight="1">
      <c r="A12" s="82"/>
      <c r="B12" s="85"/>
      <c r="C12" s="86"/>
      <c r="D12" s="64" t="s">
        <v>49</v>
      </c>
      <c r="E12" s="64" t="s">
        <v>48</v>
      </c>
    </row>
    <row r="13" spans="1:5" ht="25.5" customHeight="1">
      <c r="A13" s="19">
        <v>200000</v>
      </c>
      <c r="B13" s="94" t="s">
        <v>7</v>
      </c>
      <c r="C13" s="95"/>
      <c r="D13" s="23"/>
      <c r="E13" s="23"/>
    </row>
    <row r="14" spans="1:5" s="47" customFormat="1" ht="27" customHeight="1">
      <c r="A14" s="20">
        <v>210000</v>
      </c>
      <c r="B14" s="92" t="s">
        <v>8</v>
      </c>
      <c r="C14" s="93"/>
      <c r="D14" s="46"/>
      <c r="E14" s="46"/>
    </row>
    <row r="15" spans="1:5" s="47" customFormat="1" ht="27" customHeight="1">
      <c r="A15" s="21">
        <v>211000</v>
      </c>
      <c r="B15" s="96" t="s">
        <v>9</v>
      </c>
      <c r="C15" s="97"/>
      <c r="D15" s="46"/>
      <c r="E15" s="46"/>
    </row>
    <row r="16" spans="1:5" s="47" customFormat="1" ht="27" customHeight="1">
      <c r="A16" s="21">
        <v>212000</v>
      </c>
      <c r="B16" s="96" t="s">
        <v>10</v>
      </c>
      <c r="C16" s="97"/>
      <c r="D16" s="46"/>
      <c r="E16" s="46"/>
    </row>
    <row r="17" spans="1:5" s="47" customFormat="1" ht="27" customHeight="1">
      <c r="A17" s="21">
        <v>213000</v>
      </c>
      <c r="B17" s="96" t="s">
        <v>11</v>
      </c>
      <c r="C17" s="97"/>
      <c r="D17" s="46"/>
      <c r="E17" s="46"/>
    </row>
    <row r="18" spans="1:5" s="47" customFormat="1" ht="27" customHeight="1">
      <c r="A18" s="20">
        <v>220000</v>
      </c>
      <c r="B18" s="92" t="s">
        <v>12</v>
      </c>
      <c r="C18" s="93"/>
      <c r="D18" s="3">
        <f t="shared" ref="D18:D19" si="0">ROUND(E18/26.976058,2)</f>
        <v>91923541.870000005</v>
      </c>
      <c r="E18" s="46">
        <f>E19</f>
        <v>2479734797</v>
      </c>
    </row>
    <row r="19" spans="1:5" s="47" customFormat="1" ht="27" customHeight="1">
      <c r="A19" s="21">
        <v>221000</v>
      </c>
      <c r="B19" s="96" t="s">
        <v>13</v>
      </c>
      <c r="C19" s="97"/>
      <c r="D19" s="3">
        <f t="shared" si="0"/>
        <v>91923541.870000005</v>
      </c>
      <c r="E19" s="73">
        <v>2479734797</v>
      </c>
    </row>
    <row r="20" spans="1:5" s="47" customFormat="1" ht="27" customHeight="1">
      <c r="A20" s="21">
        <v>222000</v>
      </c>
      <c r="B20" s="96" t="s">
        <v>14</v>
      </c>
      <c r="C20" s="97"/>
      <c r="D20" s="72"/>
      <c r="E20" s="72"/>
    </row>
    <row r="21" spans="1:5" s="47" customFormat="1" ht="27" customHeight="1">
      <c r="A21" s="20">
        <v>230000</v>
      </c>
      <c r="B21" s="92" t="s">
        <v>15</v>
      </c>
      <c r="C21" s="93"/>
      <c r="D21" s="72"/>
      <c r="E21" s="72"/>
    </row>
    <row r="22" spans="1:5" s="47" customFormat="1" ht="27" customHeight="1">
      <c r="A22" s="21">
        <v>231000</v>
      </c>
      <c r="B22" s="96" t="s">
        <v>16</v>
      </c>
      <c r="C22" s="97"/>
      <c r="D22" s="72"/>
      <c r="E22" s="72"/>
    </row>
    <row r="23" spans="1:5" s="47" customFormat="1" ht="27" customHeight="1">
      <c r="A23" s="21">
        <v>232000</v>
      </c>
      <c r="B23" s="96" t="s">
        <v>17</v>
      </c>
      <c r="C23" s="97"/>
      <c r="D23" s="72"/>
      <c r="E23" s="72"/>
    </row>
    <row r="24" spans="1:5" s="47" customFormat="1" ht="27" customHeight="1">
      <c r="A24" s="21">
        <v>233000</v>
      </c>
      <c r="B24" s="96" t="s">
        <v>18</v>
      </c>
      <c r="C24" s="97"/>
      <c r="D24" s="72"/>
      <c r="E24" s="72"/>
    </row>
    <row r="25" spans="1:5" s="47" customFormat="1" ht="27" customHeight="1">
      <c r="A25" s="21">
        <v>234000</v>
      </c>
      <c r="B25" s="96" t="s">
        <v>19</v>
      </c>
      <c r="C25" s="97"/>
      <c r="D25" s="72"/>
      <c r="E25" s="72"/>
    </row>
    <row r="26" spans="1:5" s="47" customFormat="1" ht="27" customHeight="1">
      <c r="A26" s="20">
        <v>240000</v>
      </c>
      <c r="B26" s="92" t="s">
        <v>20</v>
      </c>
      <c r="C26" s="93"/>
      <c r="D26" s="3">
        <f>ROUND(E26/26.976058,2)+0.09</f>
        <v>25842194011.290001</v>
      </c>
      <c r="E26" s="46">
        <v>697120524493.32996</v>
      </c>
    </row>
    <row r="27" spans="1:5" s="47" customFormat="1" ht="27" customHeight="1">
      <c r="A27" s="40">
        <v>250000</v>
      </c>
      <c r="B27" s="103" t="s">
        <v>21</v>
      </c>
      <c r="C27" s="104"/>
      <c r="D27" s="48"/>
      <c r="E27" s="48"/>
    </row>
    <row r="28" spans="1:5" ht="21" customHeight="1">
      <c r="A28" s="41"/>
      <c r="B28" s="105" t="s">
        <v>22</v>
      </c>
      <c r="C28" s="106"/>
      <c r="D28" s="68">
        <f>D14+D18+D26</f>
        <v>25934117553.16</v>
      </c>
      <c r="E28" s="68">
        <f>E14+E18+E26</f>
        <v>699600259290.32996</v>
      </c>
    </row>
    <row r="29" spans="1:5" ht="35.25" customHeight="1">
      <c r="A29" s="80" t="s">
        <v>23</v>
      </c>
      <c r="B29" s="80"/>
      <c r="C29" s="80"/>
      <c r="D29" s="1"/>
      <c r="E29" s="2"/>
    </row>
    <row r="30" spans="1:5" s="18" customFormat="1" ht="20.25" customHeight="1">
      <c r="A30" s="81" t="s">
        <v>4</v>
      </c>
      <c r="B30" s="107" t="s">
        <v>5</v>
      </c>
      <c r="C30" s="107"/>
      <c r="D30" s="87" t="s">
        <v>24</v>
      </c>
      <c r="E30" s="87"/>
    </row>
    <row r="31" spans="1:5" s="18" customFormat="1" ht="39.75" customHeight="1">
      <c r="A31" s="82"/>
      <c r="B31" s="107"/>
      <c r="C31" s="107"/>
      <c r="D31" s="64" t="s">
        <v>49</v>
      </c>
      <c r="E31" s="64" t="s">
        <v>48</v>
      </c>
    </row>
    <row r="32" spans="1:5" ht="27" customHeight="1">
      <c r="A32" s="22">
        <v>300000</v>
      </c>
      <c r="B32" s="108" t="s">
        <v>25</v>
      </c>
      <c r="C32" s="109"/>
      <c r="D32" s="23"/>
      <c r="E32" s="23"/>
    </row>
    <row r="33" spans="1:5" ht="27" customHeight="1">
      <c r="A33" s="20">
        <v>310000</v>
      </c>
      <c r="B33" s="92" t="s">
        <v>26</v>
      </c>
      <c r="C33" s="93"/>
      <c r="D33" s="3">
        <f>ROUND(E33/26.976058,2)</f>
        <v>13777623459.790001</v>
      </c>
      <c r="E33" s="3">
        <v>371665969553.40002</v>
      </c>
    </row>
    <row r="34" spans="1:5" ht="27" customHeight="1">
      <c r="A34" s="20">
        <v>320000</v>
      </c>
      <c r="B34" s="92" t="s">
        <v>27</v>
      </c>
      <c r="C34" s="93"/>
      <c r="D34" s="3">
        <f t="shared" ref="D34:D37" si="1">ROUND(E34/26.976058,2)</f>
        <v>1712556921.1300001</v>
      </c>
      <c r="E34" s="3">
        <v>46198034832.669998</v>
      </c>
    </row>
    <row r="35" spans="1:5" ht="27" customHeight="1">
      <c r="A35" s="20">
        <v>330000</v>
      </c>
      <c r="B35" s="92" t="s">
        <v>28</v>
      </c>
      <c r="C35" s="93"/>
      <c r="D35" s="3">
        <f t="shared" si="1"/>
        <v>54897.42</v>
      </c>
      <c r="E35" s="3">
        <v>1480916.02</v>
      </c>
    </row>
    <row r="36" spans="1:5" ht="27" customHeight="1">
      <c r="A36" s="20">
        <v>340000</v>
      </c>
      <c r="B36" s="92" t="s">
        <v>20</v>
      </c>
      <c r="C36" s="93"/>
      <c r="D36" s="3">
        <f t="shared" si="1"/>
        <v>19043330000</v>
      </c>
      <c r="E36" s="3">
        <v>513713974593.15997</v>
      </c>
    </row>
    <row r="37" spans="1:5" ht="27" customHeight="1">
      <c r="A37" s="40">
        <v>350000</v>
      </c>
      <c r="B37" s="103" t="s">
        <v>21</v>
      </c>
      <c r="C37" s="104"/>
      <c r="D37" s="3">
        <f t="shared" si="1"/>
        <v>1666209874.55</v>
      </c>
      <c r="E37" s="42">
        <v>44947774216</v>
      </c>
    </row>
    <row r="38" spans="1:5" ht="19.5" customHeight="1">
      <c r="A38" s="43"/>
      <c r="B38" s="110" t="s">
        <v>29</v>
      </c>
      <c r="C38" s="111"/>
      <c r="D38" s="68">
        <f>SUM(D33:D37)</f>
        <v>36199775152.890007</v>
      </c>
      <c r="E38" s="68">
        <f>SUM(E33:E37)</f>
        <v>976527234111.25</v>
      </c>
    </row>
    <row r="39" spans="1:5" ht="13.5" customHeight="1">
      <c r="A39" s="24"/>
      <c r="B39" s="25"/>
      <c r="C39" s="25"/>
      <c r="D39" s="26"/>
      <c r="E39" s="26"/>
    </row>
    <row r="40" spans="1:5" ht="24.75" customHeight="1">
      <c r="A40" s="98" t="s">
        <v>30</v>
      </c>
      <c r="B40" s="99"/>
      <c r="C40" s="100"/>
      <c r="D40" s="68">
        <f>D28+D38</f>
        <v>62133892706.050003</v>
      </c>
      <c r="E40" s="68">
        <f>E28+E38</f>
        <v>1676127493401.5801</v>
      </c>
    </row>
    <row r="41" spans="1:5" ht="5.25" customHeight="1">
      <c r="A41" s="24"/>
      <c r="B41" s="27"/>
      <c r="C41" s="27"/>
      <c r="D41" s="71"/>
      <c r="E41" s="28"/>
    </row>
    <row r="42" spans="1:5" s="11" customFormat="1" ht="27.75" customHeight="1">
      <c r="A42" s="112" t="s">
        <v>31</v>
      </c>
      <c r="B42" s="112"/>
      <c r="C42" s="112"/>
    </row>
    <row r="43" spans="1:5" s="6" customFormat="1" ht="18.75" customHeight="1">
      <c r="A43" s="120" t="s">
        <v>4</v>
      </c>
      <c r="B43" s="122" t="s">
        <v>32</v>
      </c>
      <c r="C43" s="123"/>
      <c r="D43" s="87" t="s">
        <v>6</v>
      </c>
      <c r="E43" s="87"/>
    </row>
    <row r="44" spans="1:5" s="6" customFormat="1" ht="40.5" customHeight="1">
      <c r="A44" s="121"/>
      <c r="B44" s="124"/>
      <c r="C44" s="125"/>
      <c r="D44" s="64" t="s">
        <v>49</v>
      </c>
      <c r="E44" s="64" t="s">
        <v>48</v>
      </c>
    </row>
    <row r="45" spans="1:5" s="30" customFormat="1" ht="27" customHeight="1">
      <c r="A45" s="29">
        <v>400000</v>
      </c>
      <c r="B45" s="113" t="s">
        <v>7</v>
      </c>
      <c r="C45" s="114"/>
      <c r="D45" s="3"/>
      <c r="E45" s="3"/>
    </row>
    <row r="46" spans="1:5" s="30" customFormat="1" ht="27" customHeight="1">
      <c r="A46" s="31">
        <v>410000</v>
      </c>
      <c r="B46" s="101" t="s">
        <v>33</v>
      </c>
      <c r="C46" s="102"/>
      <c r="D46" s="3">
        <f t="shared" ref="D46:D48" si="2">ROUND(E46/26.976058,2)</f>
        <v>15481188422.6</v>
      </c>
      <c r="E46" s="3">
        <v>417621436797</v>
      </c>
    </row>
    <row r="47" spans="1:5" s="30" customFormat="1" ht="27" customHeight="1">
      <c r="A47" s="31">
        <v>420000</v>
      </c>
      <c r="B47" s="101" t="s">
        <v>34</v>
      </c>
      <c r="C47" s="102"/>
      <c r="D47" s="3">
        <f>ROUND(E47/26.976058,2)+0.09</f>
        <v>10277352699.040001</v>
      </c>
      <c r="E47" s="3">
        <v>277242462493.33002</v>
      </c>
    </row>
    <row r="48" spans="1:5" s="30" customFormat="1" ht="27" customHeight="1">
      <c r="A48" s="31">
        <v>430000</v>
      </c>
      <c r="B48" s="101" t="s">
        <v>35</v>
      </c>
      <c r="C48" s="102"/>
      <c r="D48" s="3">
        <f t="shared" si="2"/>
        <v>175576431.52000001</v>
      </c>
      <c r="E48" s="3">
        <v>4736360000</v>
      </c>
    </row>
    <row r="49" spans="1:5" s="30" customFormat="1" ht="27" customHeight="1">
      <c r="A49" s="44">
        <v>440000</v>
      </c>
      <c r="B49" s="118" t="s">
        <v>36</v>
      </c>
      <c r="C49" s="119"/>
      <c r="D49" s="42"/>
      <c r="E49" s="42"/>
    </row>
    <row r="50" spans="1:5" s="30" customFormat="1" ht="24.75" customHeight="1">
      <c r="A50" s="45"/>
      <c r="B50" s="135" t="s">
        <v>22</v>
      </c>
      <c r="C50" s="111"/>
      <c r="D50" s="66">
        <f>D46+D47+D48</f>
        <v>25934117553.16</v>
      </c>
      <c r="E50" s="66">
        <f>E46+E47+E48</f>
        <v>699600259290.33008</v>
      </c>
    </row>
    <row r="51" spans="1:5" s="6" customFormat="1" ht="47.25" customHeight="1">
      <c r="A51" s="136" t="s">
        <v>37</v>
      </c>
      <c r="B51" s="136"/>
      <c r="C51" s="136"/>
    </row>
    <row r="52" spans="1:5" s="11" customFormat="1" ht="18" customHeight="1">
      <c r="A52" s="120" t="s">
        <v>4</v>
      </c>
      <c r="B52" s="137" t="s">
        <v>32</v>
      </c>
      <c r="C52" s="137"/>
      <c r="D52" s="138" t="s">
        <v>24</v>
      </c>
      <c r="E52" s="138"/>
    </row>
    <row r="53" spans="1:5" s="11" customFormat="1" ht="45.75" customHeight="1">
      <c r="A53" s="121"/>
      <c r="B53" s="137"/>
      <c r="C53" s="137"/>
      <c r="D53" s="64" t="s">
        <v>49</v>
      </c>
      <c r="E53" s="64" t="s">
        <v>48</v>
      </c>
    </row>
    <row r="54" spans="1:5" s="6" customFormat="1" ht="33" customHeight="1">
      <c r="A54" s="32">
        <v>500000</v>
      </c>
      <c r="B54" s="139" t="s">
        <v>25</v>
      </c>
      <c r="C54" s="140"/>
      <c r="D54" s="33"/>
      <c r="E54" s="33"/>
    </row>
    <row r="55" spans="1:5" s="6" customFormat="1" ht="33" customHeight="1">
      <c r="A55" s="34">
        <v>510000</v>
      </c>
      <c r="B55" s="101" t="s">
        <v>33</v>
      </c>
      <c r="C55" s="102"/>
      <c r="D55" s="3">
        <f>ROUND(E55/26.976058,2)+0.01</f>
        <v>24355063130.98</v>
      </c>
      <c r="E55" s="3">
        <v>657003595614.60999</v>
      </c>
    </row>
    <row r="56" spans="1:5" s="6" customFormat="1" ht="33" customHeight="1">
      <c r="A56" s="34">
        <v>520000</v>
      </c>
      <c r="B56" s="101" t="s">
        <v>34</v>
      </c>
      <c r="C56" s="102"/>
      <c r="D56" s="3">
        <f>ROUND(E56/26.976058,2)-0.01</f>
        <v>10178502147.360001</v>
      </c>
      <c r="E56" s="3">
        <v>274575864280.64001</v>
      </c>
    </row>
    <row r="57" spans="1:5" s="6" customFormat="1" ht="33" customHeight="1">
      <c r="A57" s="34">
        <v>530000</v>
      </c>
      <c r="B57" s="101" t="s">
        <v>35</v>
      </c>
      <c r="C57" s="102"/>
      <c r="D57" s="3"/>
      <c r="E57" s="3"/>
    </row>
    <row r="58" spans="1:5" s="6" customFormat="1" ht="33" customHeight="1">
      <c r="A58" s="49">
        <v>540000</v>
      </c>
      <c r="B58" s="118" t="s">
        <v>38</v>
      </c>
      <c r="C58" s="119"/>
      <c r="D58" s="3">
        <f t="shared" ref="D58" si="3">ROUND(E58/26.976058,2)</f>
        <v>1666209874.55</v>
      </c>
      <c r="E58" s="42">
        <v>44947774216</v>
      </c>
    </row>
    <row r="59" spans="1:5" s="6" customFormat="1" ht="21" customHeight="1">
      <c r="A59" s="50"/>
      <c r="B59" s="51" t="s">
        <v>29</v>
      </c>
      <c r="C59" s="52"/>
      <c r="D59" s="68">
        <f>SUM(D55:D58)</f>
        <v>36199775152.889999</v>
      </c>
      <c r="E59" s="68">
        <f>SUM(E55:E58)</f>
        <v>976527234111.25</v>
      </c>
    </row>
    <row r="60" spans="1:5" s="6" customFormat="1" ht="14.25" customHeight="1">
      <c r="A60" s="35"/>
      <c r="B60" s="36"/>
      <c r="C60" s="36"/>
      <c r="D60" s="38"/>
      <c r="E60" s="39"/>
    </row>
    <row r="61" spans="1:5" s="6" customFormat="1" ht="21" customHeight="1">
      <c r="A61" s="98" t="s">
        <v>39</v>
      </c>
      <c r="B61" s="99"/>
      <c r="C61" s="100"/>
      <c r="D61" s="67">
        <f>D50+D59</f>
        <v>62133892706.050003</v>
      </c>
      <c r="E61" s="69">
        <f>E50+E59</f>
        <v>1676127493401.5801</v>
      </c>
    </row>
    <row r="62" spans="1:5" s="6" customFormat="1" ht="23.25" customHeight="1">
      <c r="A62" s="35"/>
      <c r="B62" s="134"/>
      <c r="C62" s="134"/>
      <c r="D62" s="134"/>
      <c r="E62" s="37"/>
    </row>
    <row r="63" spans="1:5" s="6" customFormat="1" ht="27.75" customHeight="1">
      <c r="A63" s="129" t="s">
        <v>45</v>
      </c>
      <c r="B63" s="129"/>
      <c r="C63" s="129"/>
      <c r="D63" s="4"/>
      <c r="E63" s="5"/>
    </row>
    <row r="64" spans="1:5" s="6" customFormat="1" ht="5.25" customHeight="1">
      <c r="A64" s="7"/>
      <c r="B64" s="8"/>
      <c r="C64" s="9"/>
      <c r="D64" s="10"/>
      <c r="E64" s="9"/>
    </row>
    <row r="65" spans="1:5" s="11" customFormat="1" ht="26.25" customHeight="1">
      <c r="A65" s="122" t="s">
        <v>40</v>
      </c>
      <c r="B65" s="130"/>
      <c r="C65" s="123"/>
      <c r="D65" s="144" t="s">
        <v>41</v>
      </c>
      <c r="E65" s="145"/>
    </row>
    <row r="66" spans="1:5" s="11" customFormat="1" ht="46.5" customHeight="1">
      <c r="A66" s="131"/>
      <c r="B66" s="132"/>
      <c r="C66" s="133"/>
      <c r="D66" s="65" t="s">
        <v>49</v>
      </c>
      <c r="E66" s="65" t="s">
        <v>48</v>
      </c>
    </row>
    <row r="67" spans="1:5" s="6" customFormat="1" ht="26.25" customHeight="1">
      <c r="A67" s="141" t="s">
        <v>42</v>
      </c>
      <c r="B67" s="142"/>
      <c r="C67" s="143"/>
      <c r="D67" s="75">
        <f>ROUND(E67/26.976058,2)+0.03</f>
        <v>716110331.19999993</v>
      </c>
      <c r="E67" s="76">
        <v>19317833828</v>
      </c>
    </row>
    <row r="68" spans="1:5" s="6" customFormat="1" ht="24.75" customHeight="1">
      <c r="A68" s="115" t="s">
        <v>43</v>
      </c>
      <c r="B68" s="116"/>
      <c r="C68" s="117"/>
      <c r="D68" s="75">
        <f t="shared" ref="D68" si="4">ROUND(E68/26.976058,2)</f>
        <v>9504754195.9300003</v>
      </c>
      <c r="E68" s="74">
        <v>256400800465.14999</v>
      </c>
    </row>
    <row r="69" spans="1:5" s="6" customFormat="1" ht="22.5" customHeight="1">
      <c r="A69" s="126" t="s">
        <v>44</v>
      </c>
      <c r="B69" s="127"/>
      <c r="C69" s="128"/>
      <c r="D69" s="70">
        <f>SUM(D67:D68)</f>
        <v>10220864527.130001</v>
      </c>
      <c r="E69" s="70">
        <f>SUM(E67:E68)</f>
        <v>275718634293.15002</v>
      </c>
    </row>
    <row r="72" spans="1:5" s="58" customFormat="1" ht="42.75" customHeight="1">
      <c r="A72" s="54"/>
      <c r="B72" s="55"/>
      <c r="C72" s="63" t="s">
        <v>46</v>
      </c>
      <c r="D72" s="56"/>
      <c r="E72" s="57"/>
    </row>
    <row r="73" spans="1:5" s="60" customFormat="1">
      <c r="A73" s="59"/>
      <c r="C73" s="62"/>
      <c r="E73" s="61"/>
    </row>
    <row r="74" spans="1:5" s="60" customFormat="1">
      <c r="A74" s="59"/>
      <c r="C74" s="62"/>
      <c r="E74" s="61"/>
    </row>
    <row r="75" spans="1:5" s="60" customFormat="1">
      <c r="A75" s="59"/>
      <c r="C75" s="62"/>
      <c r="E75" s="61"/>
    </row>
    <row r="76" spans="1:5" s="60" customFormat="1">
      <c r="A76" s="59"/>
      <c r="C76" s="62"/>
      <c r="E76" s="61"/>
    </row>
    <row r="77" spans="1:5" s="60" customFormat="1">
      <c r="A77" s="59"/>
      <c r="C77" s="62"/>
      <c r="E77" s="61"/>
    </row>
    <row r="78" spans="1:5" s="60" customFormat="1">
      <c r="A78" s="59"/>
      <c r="C78" s="62"/>
      <c r="E78" s="61"/>
    </row>
  </sheetData>
  <mergeCells count="68">
    <mergeCell ref="D43:E43"/>
    <mergeCell ref="B46:C46"/>
    <mergeCell ref="B47:C47"/>
    <mergeCell ref="A67:C67"/>
    <mergeCell ref="B57:C57"/>
    <mergeCell ref="B58:C58"/>
    <mergeCell ref="A61:C61"/>
    <mergeCell ref="D65:E65"/>
    <mergeCell ref="A68:C68"/>
    <mergeCell ref="B49:C49"/>
    <mergeCell ref="A43:A44"/>
    <mergeCell ref="B43:C44"/>
    <mergeCell ref="A69:C69"/>
    <mergeCell ref="A63:C63"/>
    <mergeCell ref="A65:C66"/>
    <mergeCell ref="B62:D62"/>
    <mergeCell ref="B50:C50"/>
    <mergeCell ref="A51:C51"/>
    <mergeCell ref="A52:A53"/>
    <mergeCell ref="B52:C53"/>
    <mergeCell ref="D52:E52"/>
    <mergeCell ref="B54:C54"/>
    <mergeCell ref="B55:C55"/>
    <mergeCell ref="B56:C56"/>
    <mergeCell ref="A40:C40"/>
    <mergeCell ref="B48:C48"/>
    <mergeCell ref="B37:C37"/>
    <mergeCell ref="B27:C27"/>
    <mergeCell ref="B28:C28"/>
    <mergeCell ref="A29:C29"/>
    <mergeCell ref="A30:A31"/>
    <mergeCell ref="B30:C31"/>
    <mergeCell ref="B32:C32"/>
    <mergeCell ref="B33:C33"/>
    <mergeCell ref="B34:C34"/>
    <mergeCell ref="B35:C35"/>
    <mergeCell ref="B36:C36"/>
    <mergeCell ref="B38:C38"/>
    <mergeCell ref="A42:C42"/>
    <mergeCell ref="B45:C45"/>
    <mergeCell ref="D30:E30"/>
    <mergeCell ref="B22:C22"/>
    <mergeCell ref="B23:C23"/>
    <mergeCell ref="B24:C24"/>
    <mergeCell ref="B25:C25"/>
    <mergeCell ref="B26:C26"/>
    <mergeCell ref="B21:C21"/>
    <mergeCell ref="B13:C13"/>
    <mergeCell ref="B14:C14"/>
    <mergeCell ref="B15:C15"/>
    <mergeCell ref="B16:C16"/>
    <mergeCell ref="B17:C17"/>
    <mergeCell ref="B18:C18"/>
    <mergeCell ref="B19:C19"/>
    <mergeCell ref="B20:C20"/>
    <mergeCell ref="D1:E1"/>
    <mergeCell ref="D2:E2"/>
    <mergeCell ref="D3:E3"/>
    <mergeCell ref="C5:E5"/>
    <mergeCell ref="A6:E6"/>
    <mergeCell ref="D4:E4"/>
    <mergeCell ref="A7:E7"/>
    <mergeCell ref="A8:C8"/>
    <mergeCell ref="A9:C9"/>
    <mergeCell ref="A10:C10"/>
    <mergeCell ref="A11:A12"/>
    <mergeCell ref="B11:C12"/>
    <mergeCell ref="D11:E11"/>
  </mergeCells>
  <printOptions horizontalCentered="1"/>
  <pageMargins left="0.59055118110236227" right="0.31496062992125984" top="0.45" bottom="0.35" header="0.31496062992125984" footer="0.31496062992125984"/>
  <pageSetup paperSize="9" scale="82" fitToHeight="2" orientation="portrait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>DKU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j_klymchuk</dc:creator>
  <cp:lastModifiedBy>g_</cp:lastModifiedBy>
  <cp:lastPrinted>2017-05-04T12:07:07Z</cp:lastPrinted>
  <dcterms:created xsi:type="dcterms:W3CDTF">2015-11-19T10:09:11Z</dcterms:created>
  <dcterms:modified xsi:type="dcterms:W3CDTF">2017-05-05T06:20:41Z</dcterms:modified>
</cp:coreProperties>
</file>